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7680"/>
  </bookViews>
  <sheets>
    <sheet name="Bo cq TW" sheetId="4" r:id="rId1"/>
    <sheet name="ubnd tinh" sheetId="1" r:id="rId2"/>
    <sheet name="DT cap I, II" sheetId="2" r:id="rId3"/>
    <sheet name="DON VI SU NGHIEP DT CAP III" sheetId="7" r:id="rId4"/>
    <sheet name="CQNN" sheetId="3" r:id="rId5"/>
    <sheet name=" NS cap huyen" sheetId="5" r:id="rId6"/>
    <sheet name=" NS cap xa" sheetId="6" r:id="rId7"/>
  </sheets>
  <definedNames>
    <definedName name="_xlnm.Print_Titles" localSheetId="5">' NS cap huyen'!$5:$5</definedName>
    <definedName name="_xlnm.Print_Titles" localSheetId="6">' NS cap xa'!$5:$5</definedName>
    <definedName name="_xlnm.Print_Titles" localSheetId="0">'Bo cq TW'!$5:$5</definedName>
    <definedName name="_xlnm.Print_Titles" localSheetId="4">CQNN!$5:$5</definedName>
    <definedName name="_xlnm.Print_Titles" localSheetId="3">'DON VI SU NGHIEP DT CAP III'!$6:$6</definedName>
    <definedName name="_xlnm.Print_Titles" localSheetId="2">'DT cap I, II'!$5:$5</definedName>
    <definedName name="_xlnm.Print_Titles" localSheetId="1">'ubnd tinh'!$5:$5</definedName>
  </definedNames>
  <calcPr calcId="125725"/>
</workbook>
</file>

<file path=xl/calcChain.xml><?xml version="1.0" encoding="utf-8"?>
<calcChain xmlns="http://schemas.openxmlformats.org/spreadsheetml/2006/main">
  <c r="C52" i="7"/>
  <c r="C9" l="1"/>
  <c r="C76" i="1"/>
  <c r="C73" i="4"/>
  <c r="C53" i="2"/>
  <c r="C52"/>
  <c r="C51"/>
  <c r="C56" i="5"/>
  <c r="C55"/>
  <c r="C54"/>
  <c r="C60" i="3"/>
  <c r="C59"/>
  <c r="C58"/>
  <c r="C8" i="7"/>
  <c r="I67" l="1"/>
  <c r="J67" s="1"/>
  <c r="I14"/>
  <c r="I11"/>
  <c r="C7"/>
  <c r="C21" i="1"/>
  <c r="C85"/>
  <c r="C21" i="4"/>
  <c r="C7" i="6"/>
  <c r="G24" i="4" l="1"/>
  <c r="G22"/>
  <c r="C6"/>
  <c r="H39" i="6" l="1"/>
  <c r="C8" i="3"/>
  <c r="C7" s="1"/>
  <c r="C6" s="1"/>
  <c r="H65" l="1"/>
  <c r="I65" s="1"/>
  <c r="H13"/>
  <c r="H10"/>
  <c r="C6" i="1"/>
  <c r="I31"/>
  <c r="I29"/>
  <c r="I27"/>
  <c r="G9"/>
  <c r="H15" i="2"/>
  <c r="H14"/>
  <c r="G11" i="5"/>
  <c r="G17"/>
  <c r="G16"/>
  <c r="H9" i="6"/>
  <c r="J41"/>
  <c r="G12" i="5"/>
  <c r="I25" i="1"/>
  <c r="G10" i="5" l="1"/>
  <c r="C6"/>
  <c r="C6" i="6"/>
  <c r="C6" i="2" l="1"/>
</calcChain>
</file>

<file path=xl/sharedStrings.xml><?xml version="1.0" encoding="utf-8"?>
<sst xmlns="http://schemas.openxmlformats.org/spreadsheetml/2006/main" count="899" uniqueCount="242">
  <si>
    <t>STT</t>
  </si>
  <si>
    <t>Điểm tối đa</t>
  </si>
  <si>
    <t>Chi chú</t>
  </si>
  <si>
    <t>Chi các đoàn đi công tác nước ngoài và đón các đoàn khách nước ngoài vào Việt Nam</t>
  </si>
  <si>
    <t>Thanh toán dịch vụ công cộng, chi phí thuê mướn, chi vật tư văn phòng, thông tin, tuyên truyền, liên lạc</t>
  </si>
  <si>
    <t>PHỤ LỤC SỐ 02</t>
  </si>
  <si>
    <t xml:space="preserve"> -</t>
  </si>
  <si>
    <t>-</t>
  </si>
  <si>
    <t>Nội dung/Tiêu chí/Tiêu chí thành phần</t>
  </si>
  <si>
    <t>Có kinh phí tiết kiệm so với dự toán được duyệt: 3</t>
  </si>
  <si>
    <t>Chi tiếp khách, khánh tiết, lễ hội, lễ kỷ niệm</t>
  </si>
  <si>
    <t>Chi thực hiện các nhiệm vụ được cấp có thẩm quyền giao (bao gồm: kinh phí thực hiện các nhiệm vụ đột xuất được cấp có thẩm quyền giao; Kinh phí bố trí để thực hiện các nhiệm vụ đặc thù như: Kinh phí hỗ trợ, bồi dưỡng, phụ cấp cho tổ chức, cá nhân ngoài cơ quan đã có chế độ của Nhà nước quy định; Kinh phí tổ chức các hội nghị, hội thảo quốc tế được bố trí kinh phí riêng; kinh phí thực hiện các Đề án, Chương trình được cấp có thẩm quyền phê duyệt)</t>
  </si>
  <si>
    <t>Có trường hợp khác bị phát hiện chi sai định mức, tiêu chuẩn, chế độ: - 7</t>
  </si>
  <si>
    <t>Có khoản chi bị cơ quan thanh tra, kiểm tra, kiểm toán phát hiện chi sai định mức, tiêu chuẩn, chế độ:  -7</t>
  </si>
  <si>
    <t>Có khoản chi bị KBNN từ chối thanh toán do sai chi sai định mức, tiêu chuẩn, chế độ: -5</t>
  </si>
  <si>
    <t>Tiết kiệm từ 10% trở lên so với dự toán kinh phí được duyệt: 6</t>
  </si>
  <si>
    <t>Có phát hiện, đã xử lý hành vi vi phạm về THTK, CLP trong chi thường xuyên và thu hồi tiền, tài sản bị thiệt hại: 4</t>
  </si>
  <si>
    <t>1.2.</t>
  </si>
  <si>
    <t>Có trường hợp khác bị phát hiện chi sai định mức, tiêu chuẩn, chế độ: - 4</t>
  </si>
  <si>
    <t>PHỤ LỤC SỐ 04</t>
  </si>
  <si>
    <t>Có khoản chi bị cơ quan thanh tra, kiểm tra, kiểm toán phát hiện chi sai định mức, tiêu chuẩn, chế độ:  -3</t>
  </si>
  <si>
    <t>PHỤ LỤC SỐ 03</t>
  </si>
  <si>
    <t>Có phát hiện, đang xử lý hành vi vi phạm về THTK, CLP và thu hồi tiền, tài sản bị thiệt hại: 2</t>
  </si>
  <si>
    <t>Có phát hiện nhưng không xử lý hoặc không phát hiện: 0</t>
  </si>
  <si>
    <t>Không tiết kiệm kinh phí so với dự toán được duyệt: 0</t>
  </si>
  <si>
    <t>Đánh giá việc thực hiện định mức, tiêu chuẩn, chế độ trong chi thường xuyên</t>
  </si>
  <si>
    <t>Ghi chú:</t>
  </si>
  <si>
    <t>Chi sửa chữa lớn, mua sắm tài sản cố định (bao gồm chi mua xe ô tô phục vụ công tác; chi sửa chữa lớn trụ sở; chi mua sắm tài sản có giá trị lớn; thực hiện đề án cấp trang thiết bị và phương tiện làm việc được cấp có thẩm quyền phê duyệt) thuộc kinh phí chi thường xuyên được giao*</t>
  </si>
  <si>
    <t>Hiệu quả của công tác kiểm tra THTK, CLP đối với các đơn vị dự toán trực thuộc</t>
  </si>
  <si>
    <t>PHỤ LỤC SỐ 06</t>
  </si>
  <si>
    <t>Chi tổ chức hội nghị, hội thảo, tọa đàm, họp</t>
  </si>
  <si>
    <t>Chi văn phòng phẩm, sách, báo, tạp chí</t>
  </si>
  <si>
    <t>Một số chỉ tiêu tiết kiệm cụ thể trong chi thường xuyên</t>
  </si>
  <si>
    <t>Có kinh phí tiết kiệm so với dự toán được duyệt: 5</t>
  </si>
  <si>
    <t>Tiết kiệm từ 5% đến dưới 10% so với dự toán kinh phí được duyệt: 5</t>
  </si>
  <si>
    <t>Tiết kiệm dưới 5% so với dự toán kinh phí được duyệt: 4</t>
  </si>
  <si>
    <t>Tiết kiệm từ 12% trở lên so với dự toán kinh phí được duyệt: 7</t>
  </si>
  <si>
    <t>Tiết kiệm từ 6% đến dưới 12% so với dự toán kinh phí được duyệt: 5</t>
  </si>
  <si>
    <t>Tiết kiệm dưới 6% so với dự toán kinh phí được duyệt: 4</t>
  </si>
  <si>
    <t>Tiết kiệm từ 9% đến dưới 12% so với dự toán kinh phí được duyệt: 6</t>
  </si>
  <si>
    <t>Tiết kiệm từ 4% đến dưới 9% so với dự toán kinh phí được duyệt: 5</t>
  </si>
  <si>
    <t>Tiết kiệm dưới 4% so với dự toán kinh phí được duyệt: 4</t>
  </si>
  <si>
    <t>Tiết kiệm từ 6-dưới 12% so với dự toán kinh phí được duyệt: 5</t>
  </si>
  <si>
    <t>Tiết kiệm đến dưới 6% so với dự toán kinh phí được duyệt: 4</t>
  </si>
  <si>
    <t>1.1.</t>
  </si>
  <si>
    <t>Tiết kiệm từ 6-dưới 12% so với dự toán kinh phí được duyệt: 8</t>
  </si>
  <si>
    <t>A.</t>
  </si>
  <si>
    <t>B.</t>
  </si>
  <si>
    <t>B</t>
  </si>
  <si>
    <t>C.</t>
  </si>
  <si>
    <t>A</t>
  </si>
  <si>
    <t>D.</t>
  </si>
  <si>
    <t>Tiết kiệm từ 10% trở lên so với dự toán kinh phí được duyệt: 4</t>
  </si>
  <si>
    <t>Tiết kiệm từ 5% đến dưới 10% so với dự toán kinh phí được duyệt: 3</t>
  </si>
  <si>
    <t>Tiết kiệm dưới 5% so với dự toán kinh phí được duyệt: 2</t>
  </si>
  <si>
    <t>Tiết kiệm từ 12% trở lên so với dự toán kinh phí được duyệt: 4</t>
  </si>
  <si>
    <t>Tiết kiệm từ 6% đến dưới 12% so với dự toán kinh phí được duyệt: 3</t>
  </si>
  <si>
    <t>Tiết kiệm dưới 6% so với dự toán kinh phí được duyệt: 2</t>
  </si>
  <si>
    <t>Tiết kiệm từ 4% đến dưới 9% so với dự toán kinh phí được duyệt: 3</t>
  </si>
  <si>
    <t>Tiết kiệm dưới 4% so với dự toán kinh phí được duyệt: 2</t>
  </si>
  <si>
    <t>Tiết kiệm từ 6-dưới 12% so với dự toán kinh phí được duyệt: 3</t>
  </si>
  <si>
    <t>Tiết kiệm đến dưới 6% so với dự toán kinh phí được duyệt: 2</t>
  </si>
  <si>
    <t>Có kinh phí tiết kiệm so với dự toán được duyệt: 4</t>
  </si>
  <si>
    <t>Chi thực hiện các nhiệm vụ được cấp có thẩm quyền giao (bao gồm: kinh phí thực hiện các nhiệm vụ đột xuất được cấp có thẩm quyền giao; Kinh phí bố trí để thực hiện các nhiệm vụ đặc thù như: Kinh phí hỗ trợ, bồi dưỡng, phụ cấp cho tổ chức, cá nhân ngoài cơ quan đã có chế độ của Nhà nước quy định; Kinh phí tổ chức các hội nghị, hội thảo quốc tế được bố trí kinh phí riêng; kinh phí thực hiện các Đề án, Chương trình được cấp có thẩm quyền phê duyệt)*</t>
  </si>
  <si>
    <t>Tiết kiệm từ 9% đến dưới 12% so với dự toán kinh phí được duyệt: 3</t>
  </si>
  <si>
    <t>Tiết kiệm từ 4% đến dưới 9% so với dự toán kinh phí được duyệt: 2</t>
  </si>
  <si>
    <t>Tiết kiệm dưới 4% so với dự toán kinh phí được duyệt: 1</t>
  </si>
  <si>
    <t>Tiết kiệm từ 12% trở lên so với dự toán kinh phí được duyệt: 6</t>
  </si>
  <si>
    <t>Tiết kiệm từ 9% đến dưới 12% so với dự toán kinh phí được duyệt: 5</t>
  </si>
  <si>
    <t>Tiết kiệm từ 4% đến dưới 9% so với dự toán kinh phí được duyệt: 4</t>
  </si>
  <si>
    <t>Tiết kiệm dưới 4% so với dự toán kinh phí được duyệt: 3</t>
  </si>
  <si>
    <t>Tiết kiệm từ 6% đến dưới 12% so với dự toán kinh phí được duyệt: 6</t>
  </si>
  <si>
    <t>Tiết kiệm dưới 6% so với dự toán kinh phí được duyệt: 5</t>
  </si>
  <si>
    <t>Tiết kiệm từ 6-dưới 12% so với dự toán kinh phí được duyệt: 6</t>
  </si>
  <si>
    <t>Tiết kiệm đến dưới 6% so với dự toán kinh phí được duyệt: 5</t>
  </si>
  <si>
    <t>Chi xăng dầu</t>
  </si>
  <si>
    <t>Chi điện, nước</t>
  </si>
  <si>
    <t>Không tiết kiệm kinh phí so với dự toán  được duyệt: 0</t>
  </si>
  <si>
    <t>C</t>
  </si>
  <si>
    <t>Tiết kiệm từ 10% trở lên so với dự toán kinh phí được duyệt: 7</t>
  </si>
  <si>
    <t>Tiết kiệm từ 5% đến dưới 10% so với dự toán kinh phí được duyệt: 6</t>
  </si>
  <si>
    <t>Tiết kiệm dưới 5% so với dự toán kinh phí được duyệt: 5</t>
  </si>
  <si>
    <t>Tiết kiệm từ 10% trở lên so với dự toán kinh phí được duyệt: 5</t>
  </si>
  <si>
    <t>Tiết kiệm từ 5% đến dưới 10% so với dự toán kinh phí được duyệt: 4</t>
  </si>
  <si>
    <t>Tiết kiệm dưới 5% so với dự toán kinh phí được duyệt: 3</t>
  </si>
  <si>
    <t>Tiết kiệm từ 12% trở lên so với dự toán kinh phí được duyệt: 5</t>
  </si>
  <si>
    <t>Tiết kiệm từ 6% đến dưới 12% so với dự toán kinh phí được duyệt: 4</t>
  </si>
  <si>
    <t>Tiết kiệm dưới 6% so với dự toán kinh phí được duyệt: 3</t>
  </si>
  <si>
    <t>Tiết kiệm từ 9% đến dưới 12% so với dự toán kinh phí được duyệt: 4</t>
  </si>
  <si>
    <t>Tiết kiệm từ 6-dưới 12% so với dự toán kinh phí được duyệt: 4</t>
  </si>
  <si>
    <t>Tiết kiệm đến dưới 6% so với dự toán kinh phí được duyệt: 3</t>
  </si>
  <si>
    <t>Có kinh phí tiết kiệm so với dự toán được duyệt: 6</t>
  </si>
  <si>
    <t>Tiết kiệm từ 12% trở lên so với dự toán kinh phí được duyệt: 9</t>
  </si>
  <si>
    <t>Tiết kiệm đến dưới 6% so với dự toán kinh phí được duyệt: 7</t>
  </si>
  <si>
    <t>Tiết kiệm từ 6% đến dưới 12% so với dự toán kinh phí được duyệt: 8</t>
  </si>
  <si>
    <t>Tiết kiệm dưới 6% so với dự toán kinh phí được duyệt: 7</t>
  </si>
  <si>
    <t>Tiết kiệm từ 10% trở lên so với dự toán kinh phí được duyệt: 9</t>
  </si>
  <si>
    <t>Tiết kiệm từ 5% đến dưới 10% so với dự toán kinh phí được duyệt: 8</t>
  </si>
  <si>
    <t>Tiết kiệm dưới 5% so với dự toán kinh phí được duyệt: 7</t>
  </si>
  <si>
    <t>Có kinh phí tiết kiệm nhưng đạt mức thấp hơn chỉ tiêu tiết kiệm nêu tại Chương trình tổng thể về THTK, CLP của Chính phủ : 28</t>
  </si>
  <si>
    <t>Đạt mức tiết kiệm bằng hoặc cao hơn chỉ tiêu tiết kiệm nêu tại Chương trình tổng thể về THTK, CLP của Chính phủ: 40</t>
  </si>
  <si>
    <t>Đạt mức tiết kiệm bằng hoặc cao hơn chỉ tiêu tiết kiệm nêu tại Chương trình tổng thể về THTK, CLP của Chính phủ: 32</t>
  </si>
  <si>
    <t>Đạt mức tiết kiệm bằng hoặc cao hơn chỉ tiêu tiết kiệm nêu tại Chương trình tổng thể về THTK, CLP của Chính phủ: 30</t>
  </si>
  <si>
    <t>Có kinh phí tiết kiệm nhưng đạt mức thấp hơn chỉ tiêu tiết kiệm nêu tại Chương trình tổng thể về THTK, CLP của Chính phủ : 25</t>
  </si>
  <si>
    <t>Đạt mức tiết kiệm bằng hoặc cao hơn chỉ tiêu tiết kiệm nêu tại Chương trình tổng thể về THTK, CLP của Chính phủ: 20</t>
  </si>
  <si>
    <t>Có kinh phí tiết kiệm nhưng đạt mức thấp hơn chỉ tiêu tiết kiệm nêu tại Chương trình tổng thể về THTK, CLP của Chính phủ : 15</t>
  </si>
  <si>
    <t>E.</t>
  </si>
  <si>
    <t>2,5</t>
  </si>
  <si>
    <t xml:space="preserve">Tiết kiệm từ 10% trở lên so với dự toán kinh phí được duyệt: </t>
  </si>
  <si>
    <t>Chi sửa chữa lớn, mua sắm tài sản cố định (bao gồm chi mua xe ô tô phục vụ công tác; chi sửa chữa lớn trụ sở; chi mua sắm tài sản có giá trị lớn; thực hiện đề án cấp trang thiết bị và phương tiện làm việc được cấp có thẩm quyền phê duyệt) thuộc kinh phí chi thường xuyên được giao**</t>
  </si>
  <si>
    <t>Xử lý các vấn đề phát hiện qua kiểm tra, thanh tra thuộc phạm vi quản lý nhà nước của đơn vị.</t>
  </si>
  <si>
    <t xml:space="preserve">Ban hành kế hoạch kiểm tra, thanh tra </t>
  </si>
  <si>
    <t>Mức độ thực hiện kế hoạch kiểm tra, thanh tra.</t>
  </si>
  <si>
    <t>Ban hành kế hoạch kiểm tra, thanh tra.</t>
  </si>
  <si>
    <t>-5</t>
  </si>
  <si>
    <t>1,5</t>
  </si>
  <si>
    <t>Không ban hành</t>
  </si>
  <si>
    <t>Có khoản chi bị cơ quan thanh tra, kiểm tra, kiểm toán phát hiện chi sai định mức, tiêu chuẩn, chế độ</t>
  </si>
  <si>
    <t>Có trường hợp khác bị phát hiện chi sai định mức, tiêu chuẩn, chế độ</t>
  </si>
  <si>
    <t>PHỤ LỤC SỐ 05</t>
  </si>
  <si>
    <t>Tổng cộng (A+B+C)</t>
  </si>
  <si>
    <t>Tổng cộng (A+B+C+D)</t>
  </si>
  <si>
    <t>Điểm tự đánh giá</t>
  </si>
  <si>
    <t>Tổng cộng (A+B+C+D+E)</t>
  </si>
  <si>
    <t>Có khoản chi bị Kho bạc Nhà nước từ chối thanh toán do chi sai định mức, tiêu chuẩn, chế độ</t>
  </si>
  <si>
    <t>Có khoản chi bị Kho bạc nhà nước từ chối thanh toán do chi sai định mức, tiêu chuẩn, chế độ.</t>
  </si>
  <si>
    <t>Có trường hợp khác bị phát hiện chi sai định mức, tiêu chuẩn, chế độ.</t>
  </si>
  <si>
    <t>Bỏ chỉ tiêu này</t>
  </si>
  <si>
    <t xml:space="preserve">- Điểm 2 Mục C: Trường hợp kết quả thanh tra, kiểm tra, kiểm toán kết luận đơn vị có khoản chi sai định mức tiêu chuẩn, chế độ vào năm ngân sách khác với năm đánh giá THTK, CLP thì tính điểm trừ vào năm đánh giá THTK, CLP đó. Ví dụ: Cơ quan thanh tra kiểm toán phát hiện đơn vị X có 4 khoản chi sai định mức tiêu chuẩn, chế độ khi thanh tra, kiểm toán sử dụng kinh phí chi thường xuyên năm 2014 của đơn vị. Năm thanh tra kiểm toán phát hiện có kết luận là năm 2017 thì đơn vị sẽ tính điểm trừ khi đánh giá kết quả THTK, CLP trong chi thường xuyên năm 2017 của đơn vị X. </t>
  </si>
  <si>
    <t>Có khoản chi bị cơ quan thanh tra, kiểm tra, kiểm toán phát hiện chi sai định mức, tiêu chuẩn, chế độ.</t>
  </si>
  <si>
    <t xml:space="preserve">- Điểm 1.2 và 2.2 Mục C cách xác định điểm căn cứ vào tỷ lệ % hoàn thành kế hoạch tuyên truyền, phổ biến, kiểm tra, thanh tra của đơn vị. </t>
  </si>
  <si>
    <t xml:space="preserve">- Điểm 1.2 và 2.2 Mục D cách xác định điểm căn cứ vào tỷ lệ % hoàn thành kế hoạch tuyên truyền, phổ biến, kiểm tra, thanh tra của đơn vị. </t>
  </si>
  <si>
    <t>Chi mua sắm, sửa chữa tài sản, trang thiết bị làm việc, phương tiện thông tin liên lạc</t>
  </si>
  <si>
    <t>Chi cước phí thông tin liên lạc</t>
  </si>
  <si>
    <t>Chi sử dụng điện</t>
  </si>
  <si>
    <t>Chi xăng, dầu</t>
  </si>
  <si>
    <t>- Các nội dung chi thường xuyên đã giao kinh phí nếu không thực hiện nhiệm vụ đã giao, không thực hiện đầy đủ số lượng, khối lượng công việc, hoặc thực hiện không đảm bảo chất lượng thì không được xác định là kinh phí tiết kiệm. Khi lấy số liệu dự toán và số liệu quyết toán đối với các nội dung chi nêu tại Mục A, Mục B phụ lục nêu trên phải loại bỏ số liệu dự toán và số liệu quyết toán đối với các nội dung chi mà đơn vị không thực hiện nhiệm vụ đã giao, không thực hiện đầy đủ số lượng, khối lượng công việc, hoặc thực hiện không đảm bảo chất lượng.</t>
  </si>
  <si>
    <t>- Điểm tự đánh giá của đơn vị được tính trên kết quả so sánh chỉ tiêu tiết kiệm của đơn vị với chỉ tiêu tiết kiệm nêu tại Chương trình tổng thể của Chính phủ hàng năm về thực hành tiết kiệm, chống lãng phí. Ví dụ: chỉ tiêu tiết kiệm trong chi tổ chức hội nghị, hội thảo, tọa đàm, họp trong Chương trình tổng thể của Chính phủ về thực hành tiết kiệm chống lãng phí năm đánh giá là tối thiểu 12%. Trường hợp đơn vị tiết kiệm được từ 12% trở lên thì đạt điểm tối đa là 7 điểm, trường hợp tiết kiệm 8% thì được 4,7 điểm (tương ứng với 66,67% điểm so với điểm tối đa), trường hợp không tiết kiệm thì không được điểm. 
- Trường hợp Chương trình tổng thể của Chính phủ năm đánh giá kết quả THTK, CLP trong chi thường xuyên không nêu cụ thể chỉ tiêu tiết kiệm thì sử dụng chỉ tiêu tiết kiệm là 10%.</t>
  </si>
  <si>
    <t>Chi sử dụng nước</t>
  </si>
  <si>
    <t xml:space="preserve">Hoạt động tuyên truyền, phổ biến, kiểm tra, thanh tra trong  thực hành tiết kiệm, chống lãng phí </t>
  </si>
  <si>
    <t xml:space="preserve">Tuyên truyền, phổ biến về thực hành tiết kiệm, chống lãng phí </t>
  </si>
  <si>
    <t xml:space="preserve">Xây dựng kế hoạch tuyên truyền, phổ biến trong thực hành tiết kiệm, chống lãng phí </t>
  </si>
  <si>
    <t xml:space="preserve">Mức độ thực hiện kế hoạch tuyên truyền, phổ biến trong thực hành tiết kiệm, chống lãng phí </t>
  </si>
  <si>
    <t>Hoạt động kiểm tra, thanh tra thực hành tiết kiệm, chống lãng phí đối với các đơn vị trực thuộc</t>
  </si>
  <si>
    <t xml:space="preserve">Ban hành kế hoạch kiểm tra, thanh tra thực hành tiết kiệm, chống lãng phí </t>
  </si>
  <si>
    <t xml:space="preserve">Hoạt động tuyên truyền, phổ biến, kiểm tra, thanh tra thực hành tiết kiệm, chống lãng phí </t>
  </si>
  <si>
    <t xml:space="preserve">Công tác chỉ đạo, điều hành trong thực hành tiết kiệm, chống lãng phí </t>
  </si>
  <si>
    <t xml:space="preserve">Xây dựng chương trình thực hành tiết kiệm, chống lãng phí </t>
  </si>
  <si>
    <t>Sự kịp thời trong việc ban hành Chương trình thực hành tiết kiệm, chống lãng phí hàng năm của tỉnh, thành phố trực thuộc trung ương</t>
  </si>
  <si>
    <t>Trong vòng 30 ngày kể từ ngày Chương trình tổng thể về thực hành tiết kiệm, chống lãng phí của Chính phủ được thông qua</t>
  </si>
  <si>
    <t>Sau từ 31 - 60 ngày kể từ ngày Chương trình tổng thể về thực hành tiết kiệm, chống lãng phí của Chính phủ được thông qua</t>
  </si>
  <si>
    <t>Sau từ 61 ngày trở lên kể từ ngày Chương trình tổng thể về thực hành tiết kiệm, chống lãng phí của Chính phủ được thông qua</t>
  </si>
  <si>
    <t>Sự phù hợp với Chương trình tổng thể về thực hành tiết kiệm, chống lãng phí của Chính phủ</t>
  </si>
  <si>
    <t xml:space="preserve">Ban hành văn bản chỉ đạo, điều hành về thực hành tiết kiệm, chống lãng phí </t>
  </si>
  <si>
    <t xml:space="preserve">Hoạt động tuyên truyền, phổ biến, kiểm tra, thanh tra thực hành tiết kiệm, chống lãng phí  </t>
  </si>
  <si>
    <t>Sự kịp thời trong việc ban hành Chương trình thực hành tiết kiệm, chống lãng phí hàng năm của Bộ, cơ quan ở Trung ương</t>
  </si>
  <si>
    <t>Công tác chỉ đạo, điều hành trong thực hành tiết kiệm, chống lãng phí</t>
  </si>
  <si>
    <t>I</t>
  </si>
  <si>
    <t>II</t>
  </si>
  <si>
    <t>III</t>
  </si>
  <si>
    <t>Tiết kiệm trên 9% so với dự toán kinh phí được giao</t>
  </si>
  <si>
    <t>Có ban hành, trong đó có nội dung chỉ đạo, điều hành về thực hành tiết kiệm, chống lãng phí trong chi thường xuyên</t>
  </si>
  <si>
    <t>Có ban hành nhưng không có nội dung chỉ đạo, điều hành về thực hành tiết kiệm, chống lãng phí trong chi thường xuyên</t>
  </si>
  <si>
    <t>1.1</t>
  </si>
  <si>
    <t>2.1</t>
  </si>
  <si>
    <t>2.2</t>
  </si>
  <si>
    <t>1.2</t>
  </si>
  <si>
    <t>Kết quả cụ thể về thực hành tiết kiệm, chống lãng phí trong chi thường xuyên</t>
  </si>
  <si>
    <t>Đã thực hiện khoán</t>
  </si>
  <si>
    <t>Chưa thực hiện khoán</t>
  </si>
  <si>
    <t>Chi các đoàn đi công tác nước ngoài và đón các đoàn khách nước ngoài vào Việt Nam tại tỉnh, thành phố trực thuộc trung ương</t>
  </si>
  <si>
    <t>NĂM 20…</t>
  </si>
  <si>
    <t>PHỤ LỤC SỐ 01-A</t>
  </si>
  <si>
    <t>PHỤ LỤC SỐ 01-B</t>
  </si>
  <si>
    <t>Chi thực hiện các nhiệm vụ được cấp có thẩm quyền giao (bao gồm: kinh phí thực hiện các nhiệm vụ đột xuất được cấp có thẩm quyền giao; kinh phí thực hiện các Đề án, Chương trình được cấp có thẩm quyền phê duyệt)</t>
  </si>
  <si>
    <t>THỦ TRƯỞNG ĐƠN VỊ</t>
  </si>
  <si>
    <t>(Ký tên, đóng dấu)</t>
  </si>
  <si>
    <t>…., ngày….tháng….năm 20…</t>
  </si>
  <si>
    <t>Tiết kiệm dưới 5% so với dự toán kinh phí được giao</t>
  </si>
  <si>
    <t>Tiết kiệm trên 5% đến 9% so với dự toán kinh phí được giao</t>
  </si>
  <si>
    <t>Chi sách, báo, tạp chí</t>
  </si>
  <si>
    <t>Chi thực hiện các nhiệm vụ được cấp có thẩm quyền giao (bao gồm: kinh phí thực hiện các nhiệm vụ đột xuất được cấp có thẩm quyền giao; Kinh phí bố trí để thực hiện các nhiệm vụ đặc thù như: Kinh phí tổ chức các hội nghị, hội thảo quốc tế được bố trí kinh phí riêng; kinh phí thực hiện các Đề án, Chương trình được cấp có thẩm quyền phê duyệt)</t>
  </si>
  <si>
    <t xml:space="preserve"> -5</t>
  </si>
  <si>
    <t>Tiết kiệm kinh phí các đoàn đi công tác nước ngoài và đón các đoàn khách nước ngoài vào Việt Nam tại Bộ, cơ quan trung ương</t>
  </si>
  <si>
    <t>Đề ra mức chỉ tiêu thực hành tiết kiệm, chống lãng phí trong chi thường xuyên  bằng hoặc cao hơn chỉ tiêu trong Chương trình tổng thể về thực hành tiết kiệm, chống lãng phí của Chính phủ</t>
  </si>
  <si>
    <t>Đề ra mức chỉ tiêu thực hành tiết kiệm, chống lãng phí trong chi thường xuyên thấp hơn chỉ tiêu trong Chương trình tổng thể về thực hành tiết kiệm, chống lãng phí của Chính phủ</t>
  </si>
  <si>
    <t>Kết quả tiết kiệm tổng kinh phí quản lý hành chính (loại trừ số kinh phí đã thực hiện tiết kiệm để cải cách tiền lương)</t>
  </si>
  <si>
    <t>Kết quả tiết kiệm một số chỉ tiêu cụ thể</t>
  </si>
  <si>
    <t xml:space="preserve">Việc thực hiện kế hoạch tinh giản biên chế </t>
  </si>
  <si>
    <t xml:space="preserve">Kết quả tiết kiệm dự toán chi thường xuyên (loại trừ số kinh phí đã thực hiện tiết kiệm để cải cách tiền lương) </t>
  </si>
  <si>
    <t>Kết quả tiết kiệm dự toán chi thường xuyên (loại trừ số kinh phí đã thực hiện tiết kiệm để cải cách tiền lương)</t>
  </si>
  <si>
    <t>Kết quả tiết kiệm tổng kinh phí quản lý hành chính giao để thực hiện chế độ tự chủ đối với cơ quan nhà nước (loại trừ số kinh phí đã thực hiện tiết kiệm để cải cách tiền lương)</t>
  </si>
  <si>
    <t>Kết quả thực hành tiết kiệm, chống lãng phí trong chi thường xuyên của đơn vị dự toán ngân sách cấp dưới trực tiếp</t>
  </si>
  <si>
    <t>Trên 80% số đơn vị dự toán ngân sách cấp dưới trực tiếp đạt 80 điểm trở lên</t>
  </si>
  <si>
    <t>Từ 50% đến 80% số đơn vị dự toán ngân sách cấp dưới trực tiếp đạt 80 điểm trở lên</t>
  </si>
  <si>
    <t>Từ 20% đến dưới 50% đơn vị dự toán ngân sách cấp dưới trực tiếp đạt 80 điểm trở lên</t>
  </si>
  <si>
    <t>Dưới 20% đơn vị dự toán ngân sách cấp dưới trực tiếp đạt 80 điểm trở lên</t>
  </si>
  <si>
    <t>Tỷ lệ đơn vị sự nghiệp công lập thuộc phạm vi quản lý của Bộ thuộc loại hình tự bảo đảm chi thường xuyên và chi đầu tư và tự bảo đảm chi thường xuyên: Các Bộ, cơ quan trung ương có trách nhiệm xây dựng kế hoạch, chỉ tiêu tỷ lệ % đơn vị sự nghiệp công lập tự bảo đảm chi thường xuyên và chi đầu tư và đơn vị tự bảo đảm chi thường xuyên để làm căn cứ chấm điểm chỉ tiêu này.</t>
  </si>
  <si>
    <t>Tỷ lệ đơn vị sự nghiệp công lập thuộc phạm vi quản lý của địa phương thuộc loại hình tự bảo đảm chi thường xuyên và chi đầu tư và tự bảo đảm chi thường xuyên: Ủy ban nhân dân cấp tỉnh, thành phố trực thuộc trung ương có trách nhiệm xây dựng kế hoạch, chỉ tiêu tỷ lệ % đơn vị sự nghiệp công lập tự bảo đảm chi thường xuyên và chi đầu tư và đơn vị tự bảo đảm chi thường xuyên để làm căn cứ chấm điểm chỉ tiêu này.</t>
  </si>
  <si>
    <t>Trên 80% số đơn vị dự toán ngân sách cấp dưới trực tiếp có kết quả thực hành tiết kiệm, chống lãng phí đạt 80 điểm trở lên</t>
  </si>
  <si>
    <t xml:space="preserve">Kết quả chấm điểm của các đơn vị dự toán ngân sách cấp dưới trực tiếp </t>
  </si>
  <si>
    <t>Từ 50 %- 80 % số đơn vị dự toán ngân sách cấp dưới trực tiếp có kết quả thực hành tiết kiệm, chống lãng phí đạt 80 điểm trở lên</t>
  </si>
  <si>
    <t>Từ 20% đến dưới 50% đơn vị dự toán ngân sách cấp dưới trực tiếp có kết quả thực hành tiết kiệm, chống lãng phí đạt 80 điểm trở lên</t>
  </si>
  <si>
    <t>Dưới 20% đơn vị dự toán ngân sách cấp dưới trực tiếp có kết quả thực hành tiết kiệm, chống lãng phí đạt 80 điểm trở lên</t>
  </si>
  <si>
    <t>Kết quả thực hành tiết kiệm, chống lãng phí trong chi thường xuyên của các đơn vị dự toán ngân sách cấp dưới trực tiếp</t>
  </si>
  <si>
    <t>Kết quả chấm điểm của các đơn vị dự toán ngân sách cấp dưới trực tiếp</t>
  </si>
  <si>
    <t>Từ 50%- 80 % số đơn vị dự toán ngân sách cấp dưới trực tiếp có kết quả thực hành tiết kiệm, chống lãng phí đạt 80 điểm trở lên</t>
  </si>
  <si>
    <t xml:space="preserve">Kết quả thực hành tiết kiệm, chống lãng phí trong chi thường xuyên của ngân sách cấp huyện </t>
  </si>
  <si>
    <t>Trên 80% ngân sách cấp huyện có kết quả thực hành tiết kiệm, chống lãng phí trong chi thường xuyên đạt 80 điểm trở lên</t>
  </si>
  <si>
    <t>Từ 20% đến dưới 50% ngân sách cấp huyện có kết quả thực hành tiết kiệm, chống lãng phí trong chi thường xuyên đạt 80 điểm trở lên</t>
  </si>
  <si>
    <t>Dưới 20% ngân sách cấp huyện có kết quả thực hành tiết kiệm, chống lãng phí trong chi thường xuyên  đạt 80 điểm trở lên</t>
  </si>
  <si>
    <t>Kết quả tiết kiệm kinh phí chi thường xuyên được giao thực hiện chế độ tự chủ đối với đơn vị sự nghiệp công lập (loại trừ số kinh phí đã thực hiện tiết kiệm để cải cách tiền lương)</t>
  </si>
  <si>
    <t xml:space="preserve">Kết quả thực hành tiết kiệm, chống lãng phí của đơn vị dự toán ngân sách cấp dưới trực tiếp </t>
  </si>
  <si>
    <t xml:space="preserve">Kết quả thực hành tiết kiệm, chống lãng phí trong chi thường xuyên của các đơn vị dự toán ngân sách cấp dưới trực tiếp và ngân sách cấp xã </t>
  </si>
  <si>
    <t xml:space="preserve">Kết quả chấm điểm của các đơn vị dự toán ngân sách trực thuộc và ngân sách cấp xã </t>
  </si>
  <si>
    <t>Trên 80% đơn vị dự toán ngân sách cấp dưới trực tiếp và ngân sách cấp xã đạt 80 điểm trở lên</t>
  </si>
  <si>
    <t>Từ 50%- 80% đơn vị dự toán ngân sách cấp dưới trực tiếp và ngân sách cấp xã đạt 80 điểm trở lên</t>
  </si>
  <si>
    <t>Từ 20% đến dưới 50% đơn vị dự toán ngân sách cấp dưới trực tiếp và ngân sách cấp xã đạt 80 điểm trở lên</t>
  </si>
  <si>
    <t>Dưới 20% đơn vị dự toán ngân sách cấp dưới trực tiếp và ngân sách cấp xã đạt 80 điểm trở lên</t>
  </si>
  <si>
    <t>Từ 50%-80% ngân sách cấp huyện có kết quả thực hành tiết kiệm, chống lãng phí trong chi thường xuyên đạt 80 điểm trở lên</t>
  </si>
  <si>
    <t>Kết quả thực hiện chấm dứt số hợp đồng lao động không đúng quy định trong đơn vị sự nghiệp công lập (đơn vị không có hợp đồng lao động không đúng quy định hoặc đơn vị đã tự bảo đảm tự chủ tài chính thì được điểm tối đa chỉ tiêu này): Đơn vị sự nghiệp công lập có trách nhiệm xây dựng kế hoạch, chỉ tiêu giảm số hợp đồng lao động không đúng quy định  để làm căn cứ chấm điểm chỉ tiêu này.</t>
  </si>
  <si>
    <t>IV</t>
  </si>
  <si>
    <t>Kết quả thực hiện chỉ tiêu giảm biên chế sự nghiệp hưởng lương từ ngân sách nhà nước theo kế hoạch, chỉ tiêu được cấp có thẩm quyền giao</t>
  </si>
  <si>
    <t>Kết quả thực hiện chỉ tiêu giảm biên chế hành chính và biên chế sự nghiệp hưởng lương từ ngân sách nhà nước theo kế hoạch, chỉ tiêu được cấp có thẩm quyền giao</t>
  </si>
  <si>
    <t>Thực hiện khoán kinh phí sử dụng xe ô tô đối với các chức danh được sử dụng xe ô tô để đưa đón từ nơi ở đến nơi làm việc và đi công tác theo quy định pháp luật của cấp có thẩm quyền</t>
  </si>
  <si>
    <t>Thực hiện khoán kinh phí sử dụng xe ô tô đối với các chức danh lãnh đạo có tiêu chuẩn sử dụng xe ô tô khi đi công tác theo quy định pháp luật của cấp có thẩm quyền (trường hợp đơn vị sử dụng ngân sách không có chức danh lãnh đạo có đủ tiêu chuẩn sử dụng xe ô tô thì được điểm tối đa tiêu chí này)</t>
  </si>
  <si>
    <t>Kết quả thực hiện giảm biên chế theo kế hoạch, chỉ tiêu được cấp có thẩm quyền giao</t>
  </si>
  <si>
    <t>(Ban hành kèm theo Thông tư số 129/2017/TT-BTC ngày 04 tháng 12 năm 2017 của Bộ Tài chính)</t>
  </si>
  <si>
    <t>BẢNG TIÊU CHÍ ĐÁNH GIÁ KẾT QUẢ THỰC HÀNH TIẾT KIỆM, CHỐNG LÃNG PHÍ TRONG CHI THƯỜNG XUYÊN CỦA CƠ QUAN NHÀ NƯỚC LÀ ĐƠN VỊ SỬ DỤNG NGÂN SÁCH                                                                                                                         Năm 20…</t>
  </si>
  <si>
    <t>BẢNG TIÊU CHÍ ĐÁNH GIÁ KẾT QUẢ THỰC HÀNH TIẾT KIỆM, CHỐNG LÃNG PHÍ TRONG CHI THƯỜNG XUYÊN CỦA ĐƠN VỊ SỰ NGHIỆP CÔNG LẬP</t>
  </si>
  <si>
    <t>Một số tiêu chí tiết kiệm trong chi thường xuyên (A=I+II)</t>
  </si>
  <si>
    <t>Một số tiêu chí tiết kiệm trong chi thường xuyên (A=I+II+III)</t>
  </si>
  <si>
    <t>BẢNG TIÊU CHÍ ĐÁNH GIÁ KẾT QUẢ THỰC HÀNH TIẾT KIỆM, CHỐNG LÃNG PHÍ TRONG CHI THƯỜNG XUYÊN DÙNG CHO NGÂN SÁCH CẤP XÃ                                                                                                                                                   Năm 20…</t>
  </si>
  <si>
    <t>BẢNG TIÊU CHÍ ĐÁNH GIÁ KẾT QUẢ THỰC HÀNH TIẾT KIỆM, CHỐNG LÃNG PHÍ TRONG CHI THƯỜNG XUYÊN DÙNG CHO NGÂN SÁCH CẤP HUYỆN                                                                                                                                                                                           Năm 20…</t>
  </si>
  <si>
    <t>BẢNG TIÊU CHÍ ĐÁNH GIÁ KẾT QUẢ THỰC HÀNH TIẾT KIỆM, CHỐNG LÃNG PHÍ TRONG CHI THƯỜNG XUYÊN DÙNG CHO CÁC TỈNH, THÀNH PHỐ TRỰC THUỘC TRUNG ƯƠNG                                                                               Năm 20…</t>
  </si>
  <si>
    <t>Kết quả thực hiện chỉ tiêu giảm biên chế theo kế hoạch, chỉ tiêu được cấp có thẩm quyền giao</t>
  </si>
  <si>
    <t>Thực hiện đúng kế hoạch, chỉ tiêu theo quy định</t>
  </si>
  <si>
    <t>Không thực hiện đúng kế hoạch, chỉ tiêu theo quy định</t>
  </si>
  <si>
    <t>Không thực hiện đúng kế hoạch,chỉ tiêu theo quy định</t>
  </si>
  <si>
    <t>BẢNG TIÊU CHÍ ĐÁNH GIÁ KẾT QUẢ THỰC HÀNH TIẾT KIỆM, CHỐNG LÃNG PHÍ TRONG CHI THƯỜNG XUYÊN DÙNG CHO ĐƠN VỊ DỰ TOÁN NGÂN SÁCH - TRỪ BỘ, CƠ QUAN TRUNG ƯƠNG, ỦY BAN NHÂN DÂN CÁC CẤP                                                                                                                                                                                                                      Năm 20...</t>
  </si>
  <si>
    <t>(Ban hành kèm theo Thông tư số 129/2017/TT-BTC ngày 04  tháng 12  năm 2017  của Bộ Tài chính)</t>
  </si>
  <si>
    <t>BẢNG TIÊU CHÍ ĐÁNH GIÁ KẾT QUẢ THỰC HÀNH TIẾT KIỆM, CHỐNG LÃNG PHÍ TRONG CHI THƯỜNG XUYÊN DÙNG CHO CÁC BỘ, CƠ QUAN TRUNG ƯƠNG                                                                                                                                                                         Năm 20...</t>
  </si>
</sst>
</file>

<file path=xl/styles.xml><?xml version="1.0" encoding="utf-8"?>
<styleSheet xmlns="http://schemas.openxmlformats.org/spreadsheetml/2006/main">
  <fonts count="25">
    <font>
      <sz val="10"/>
      <name val="Arial"/>
    </font>
    <font>
      <b/>
      <sz val="14"/>
      <name val="Times New Roman"/>
      <family val="1"/>
    </font>
    <font>
      <i/>
      <sz val="14"/>
      <name val="Times New Roman"/>
      <family val="1"/>
    </font>
    <font>
      <sz val="8"/>
      <name val="Arial"/>
      <family val="2"/>
      <charset val="163"/>
    </font>
    <font>
      <b/>
      <sz val="10"/>
      <name val="Arial"/>
      <family val="2"/>
      <charset val="163"/>
    </font>
    <font>
      <b/>
      <sz val="13"/>
      <name val="Times New Roman"/>
      <family val="1"/>
    </font>
    <font>
      <sz val="13"/>
      <name val="Times New Roman"/>
      <family val="1"/>
    </font>
    <font>
      <b/>
      <i/>
      <sz val="13"/>
      <name val="Times New Roman"/>
      <family val="1"/>
    </font>
    <font>
      <i/>
      <sz val="13"/>
      <name val="Times New Roman"/>
      <family val="1"/>
    </font>
    <font>
      <b/>
      <sz val="13"/>
      <name val="Times New Roman"/>
      <family val="1"/>
      <charset val="163"/>
    </font>
    <font>
      <i/>
      <sz val="13"/>
      <name val="Times New Roman"/>
      <family val="1"/>
      <charset val="163"/>
    </font>
    <font>
      <i/>
      <sz val="13"/>
      <color indexed="8"/>
      <name val="Times New Roman"/>
      <family val="1"/>
      <charset val="163"/>
    </font>
    <font>
      <sz val="13"/>
      <name val="Times New Roman"/>
      <family val="1"/>
      <charset val="163"/>
    </font>
    <font>
      <sz val="10"/>
      <name val="Arial"/>
      <family val="2"/>
    </font>
    <font>
      <sz val="10"/>
      <name val="Arial"/>
      <family val="2"/>
      <charset val="163"/>
    </font>
    <font>
      <i/>
      <sz val="10"/>
      <name val="Times New Roman"/>
      <family val="1"/>
      <charset val="163"/>
      <scheme val="major"/>
    </font>
    <font>
      <i/>
      <sz val="10"/>
      <name val="Arial"/>
      <family val="2"/>
      <charset val="163"/>
    </font>
    <font>
      <sz val="12"/>
      <name val="Times New Roman"/>
      <family val="1"/>
      <charset val="163"/>
      <scheme val="major"/>
    </font>
    <font>
      <b/>
      <sz val="12"/>
      <name val="Times New Roman"/>
      <family val="1"/>
      <charset val="163"/>
      <scheme val="major"/>
    </font>
    <font>
      <i/>
      <sz val="12"/>
      <name val="Times New Roman"/>
      <family val="1"/>
      <charset val="163"/>
      <scheme val="major"/>
    </font>
    <font>
      <sz val="13"/>
      <name val="Arial"/>
      <family val="2"/>
    </font>
    <font>
      <sz val="13"/>
      <name val="Arial"/>
      <family val="2"/>
      <charset val="163"/>
    </font>
    <font>
      <b/>
      <sz val="13.5"/>
      <name val="Times New Roman"/>
      <family val="1"/>
    </font>
    <font>
      <i/>
      <sz val="12"/>
      <name val="Times New Roman"/>
      <family val="1"/>
    </font>
    <font>
      <sz val="12"/>
      <name val="Arial"/>
      <family val="2"/>
      <charset val="163"/>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6">
    <xf numFmtId="0" fontId="0" fillId="0" borderId="0" xfId="0"/>
    <xf numFmtId="0" fontId="0" fillId="0" borderId="0" xfId="0" applyAlignment="1">
      <alignment horizontal="center"/>
    </xf>
    <xf numFmtId="0" fontId="4" fillId="0" borderId="0" xfId="0" applyFont="1"/>
    <xf numFmtId="0" fontId="5" fillId="0" borderId="1" xfId="0" applyFont="1" applyBorder="1" applyAlignment="1">
      <alignment horizontal="justify" vertical="top" wrapText="1"/>
    </xf>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justify" vertical="top" wrapText="1"/>
    </xf>
    <xf numFmtId="0" fontId="7" fillId="0" borderId="1" xfId="0" applyFont="1" applyBorder="1" applyAlignment="1">
      <alignment horizontal="justify" vertical="top" wrapText="1"/>
    </xf>
    <xf numFmtId="0" fontId="8" fillId="0" borderId="1" xfId="0" applyFont="1" applyBorder="1" applyAlignment="1">
      <alignment horizontal="justify" vertical="top" wrapText="1"/>
    </xf>
    <xf numFmtId="49" fontId="9" fillId="0" borderId="1" xfId="0" applyNumberFormat="1" applyFont="1" applyBorder="1" applyAlignment="1">
      <alignment horizontal="center" vertical="top" wrapText="1"/>
    </xf>
    <xf numFmtId="0" fontId="10" fillId="0" borderId="1" xfId="0" applyFont="1" applyBorder="1" applyAlignment="1">
      <alignment horizontal="justify" vertical="top" wrapText="1"/>
    </xf>
    <xf numFmtId="0" fontId="7" fillId="0" borderId="1" xfId="0" applyFont="1" applyBorder="1" applyAlignment="1">
      <alignment horizontal="center" vertical="top" wrapText="1"/>
    </xf>
    <xf numFmtId="0" fontId="10" fillId="0" borderId="1" xfId="0" applyFont="1" applyBorder="1" applyAlignment="1">
      <alignment horizontal="center" vertical="top" wrapText="1"/>
    </xf>
    <xf numFmtId="0" fontId="11" fillId="0" borderId="1" xfId="0" applyFont="1" applyBorder="1" applyAlignment="1">
      <alignment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0" fillId="0" borderId="0" xfId="0" applyAlignment="1">
      <alignment horizontal="center" vertical="top" wrapText="1"/>
    </xf>
    <xf numFmtId="0" fontId="6" fillId="0" borderId="1" xfId="0" quotePrefix="1" applyFont="1" applyBorder="1" applyAlignment="1">
      <alignment horizontal="center" vertical="top" wrapText="1"/>
    </xf>
    <xf numFmtId="0" fontId="6" fillId="0" borderId="1" xfId="0" applyFont="1" applyFill="1" applyBorder="1" applyAlignment="1">
      <alignment horizontal="justify" vertical="top" wrapText="1"/>
    </xf>
    <xf numFmtId="49" fontId="6" fillId="0" borderId="1" xfId="0" applyNumberFormat="1" applyFont="1" applyBorder="1" applyAlignment="1">
      <alignment horizontal="justify" vertical="top" wrapText="1"/>
    </xf>
    <xf numFmtId="49" fontId="5" fillId="0" borderId="1" xfId="0" applyNumberFormat="1" applyFont="1" applyBorder="1" applyAlignment="1">
      <alignment horizontal="center" vertical="top" wrapText="1"/>
    </xf>
    <xf numFmtId="0" fontId="13" fillId="0" borderId="0" xfId="0" applyFont="1"/>
    <xf numFmtId="0" fontId="14" fillId="0" borderId="0" xfId="0" applyFont="1"/>
    <xf numFmtId="0" fontId="6" fillId="0" borderId="1" xfId="0" applyFont="1" applyBorder="1" applyAlignment="1">
      <alignment horizontal="justify"/>
    </xf>
    <xf numFmtId="0" fontId="6" fillId="0" borderId="1" xfId="0" applyFont="1" applyBorder="1" applyAlignment="1">
      <alignment horizontal="center"/>
    </xf>
    <xf numFmtId="0" fontId="15" fillId="0" borderId="0" xfId="0" quotePrefix="1" applyFont="1" applyAlignment="1">
      <alignment horizontal="justify" vertical="top"/>
    </xf>
    <xf numFmtId="0" fontId="13" fillId="0" borderId="0" xfId="0" quotePrefix="1" applyFont="1" applyAlignment="1">
      <alignment vertical="top"/>
    </xf>
    <xf numFmtId="0" fontId="13" fillId="0" borderId="0" xfId="0" quotePrefix="1" applyFont="1" applyAlignment="1">
      <alignment vertical="top" wrapText="1"/>
    </xf>
    <xf numFmtId="0" fontId="6" fillId="0" borderId="0" xfId="0" applyFont="1" applyBorder="1" applyAlignment="1">
      <alignment horizontal="center" vertical="top" wrapText="1"/>
    </xf>
    <xf numFmtId="0" fontId="6" fillId="0" borderId="0" xfId="0" applyFont="1" applyBorder="1" applyAlignment="1">
      <alignment horizontal="justify" vertical="top" wrapText="1"/>
    </xf>
    <xf numFmtId="0" fontId="6" fillId="0" borderId="3" xfId="0" quotePrefix="1" applyFont="1" applyBorder="1" applyAlignment="1">
      <alignment horizontal="center" vertical="top" wrapText="1"/>
    </xf>
    <xf numFmtId="0" fontId="6" fillId="0" borderId="3" xfId="0" applyFont="1" applyBorder="1" applyAlignment="1">
      <alignment horizontal="justify" vertical="top" wrapText="1"/>
    </xf>
    <xf numFmtId="0" fontId="6" fillId="0" borderId="3" xfId="0" applyFont="1" applyBorder="1" applyAlignment="1">
      <alignment horizontal="center" vertical="top" wrapText="1"/>
    </xf>
    <xf numFmtId="0" fontId="17" fillId="0" borderId="0" xfId="0" applyFont="1"/>
    <xf numFmtId="0" fontId="17" fillId="0" borderId="0" xfId="0" applyFont="1" applyAlignment="1">
      <alignment horizontal="center"/>
    </xf>
    <xf numFmtId="0" fontId="2" fillId="0" borderId="0" xfId="0" applyFont="1" applyBorder="1" applyAlignment="1">
      <alignment horizontal="center" vertical="center" wrapText="1"/>
    </xf>
    <xf numFmtId="0" fontId="0" fillId="0" borderId="0" xfId="0" applyBorder="1"/>
    <xf numFmtId="0" fontId="20" fillId="0" borderId="0" xfId="0" applyFont="1"/>
    <xf numFmtId="0" fontId="21" fillId="0" borderId="0" xfId="0" applyFont="1"/>
    <xf numFmtId="0" fontId="6" fillId="0" borderId="1" xfId="0" applyFont="1" applyBorder="1"/>
    <xf numFmtId="0" fontId="1" fillId="0" borderId="0" xfId="0" applyFont="1" applyBorder="1" applyAlignment="1">
      <alignment vertical="center" wrapText="1"/>
    </xf>
    <xf numFmtId="0" fontId="20" fillId="0" borderId="0" xfId="0" applyFont="1" applyAlignment="1">
      <alignment wrapText="1"/>
    </xf>
    <xf numFmtId="0" fontId="9" fillId="0" borderId="1" xfId="0" applyFont="1" applyBorder="1" applyAlignment="1">
      <alignment horizontal="left" vertical="top" wrapText="1"/>
    </xf>
    <xf numFmtId="0" fontId="6" fillId="0" borderId="0" xfId="0" applyFont="1" applyAlignment="1">
      <alignment vertical="center" wrapText="1"/>
    </xf>
    <xf numFmtId="0" fontId="9" fillId="0" borderId="1" xfId="0" applyFont="1" applyBorder="1" applyAlignment="1">
      <alignment horizontal="center" vertical="top" wrapText="1"/>
    </xf>
    <xf numFmtId="0" fontId="18" fillId="0" borderId="0" xfId="0" applyFont="1" applyAlignment="1">
      <alignment horizontal="center"/>
    </xf>
    <xf numFmtId="0" fontId="17" fillId="0" borderId="3" xfId="0" applyFont="1" applyBorder="1" applyAlignment="1">
      <alignment horizontal="center"/>
    </xf>
    <xf numFmtId="0" fontId="19" fillId="0" borderId="0" xfId="0" applyFont="1" applyAlignment="1">
      <alignment horizontal="center"/>
    </xf>
    <xf numFmtId="0" fontId="17" fillId="0" borderId="0" xfId="0" quotePrefix="1" applyFont="1" applyAlignment="1">
      <alignment horizontal="justify" vertical="top"/>
    </xf>
    <xf numFmtId="0" fontId="17" fillId="0" borderId="0" xfId="0" applyFont="1" applyAlignment="1">
      <alignment horizontal="justify" vertical="top"/>
    </xf>
    <xf numFmtId="0" fontId="1" fillId="0" borderId="0" xfId="0" applyFont="1" applyAlignment="1">
      <alignment horizontal="center"/>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7" fillId="0" borderId="0" xfId="0" quotePrefix="1" applyFont="1" applyAlignment="1">
      <alignment horizontal="justify" vertical="top"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7" fillId="0" borderId="0" xfId="0" applyFont="1" applyBorder="1" applyAlignment="1">
      <alignment horizontal="center"/>
    </xf>
    <xf numFmtId="0" fontId="24" fillId="0" borderId="0" xfId="0" applyFont="1" applyBorder="1"/>
    <xf numFmtId="0" fontId="13" fillId="0" borderId="0" xfId="0" quotePrefix="1" applyFont="1" applyAlignment="1">
      <alignment horizontal="justify" vertical="top" wrapText="1"/>
    </xf>
    <xf numFmtId="0" fontId="0" fillId="0" borderId="0" xfId="0" applyAlignment="1">
      <alignment horizontal="justify" vertical="top"/>
    </xf>
    <xf numFmtId="0" fontId="13" fillId="0" borderId="0" xfId="0" quotePrefix="1" applyFont="1" applyAlignment="1">
      <alignment horizontal="justify" vertical="top"/>
    </xf>
    <xf numFmtId="0" fontId="22" fillId="0" borderId="0" xfId="0" applyFont="1" applyBorder="1" applyAlignment="1">
      <alignment horizontal="center" vertical="center" wrapText="1"/>
    </xf>
    <xf numFmtId="0" fontId="4" fillId="0" borderId="0" xfId="0" applyFont="1" applyAlignment="1">
      <alignment horizontal="center"/>
    </xf>
    <xf numFmtId="0" fontId="16" fillId="0" borderId="0" xfId="0" applyFont="1" applyAlignment="1">
      <alignment horizontal="center"/>
    </xf>
    <xf numFmtId="0" fontId="14" fillId="0" borderId="3" xfId="0" applyFont="1" applyBorder="1" applyAlignment="1">
      <alignment horizontal="center"/>
    </xf>
    <xf numFmtId="0" fontId="0" fillId="0" borderId="3" xfId="0" applyBorder="1" applyAlignment="1">
      <alignment horizontal="center"/>
    </xf>
    <xf numFmtId="0" fontId="14" fillId="0" borderId="0" xfId="0" applyFont="1" applyBorder="1" applyAlignment="1">
      <alignment horizontal="center"/>
    </xf>
    <xf numFmtId="0" fontId="0" fillId="0" borderId="0" xfId="0" applyBorder="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G118"/>
  <sheetViews>
    <sheetView tabSelected="1" topLeftCell="A21" workbookViewId="0">
      <selection activeCell="A3" sqref="A3:D3"/>
    </sheetView>
  </sheetViews>
  <sheetFormatPr defaultRowHeight="12.75"/>
  <cols>
    <col min="1" max="1" width="7.85546875" style="1" customWidth="1"/>
    <col min="2" max="2" width="55.28515625" customWidth="1"/>
    <col min="3" max="3" width="14.28515625" style="1" customWidth="1"/>
    <col min="4" max="4" width="16.7109375" customWidth="1"/>
    <col min="5" max="5" width="14" customWidth="1"/>
  </cols>
  <sheetData>
    <row r="1" spans="1:4" ht="18.75">
      <c r="A1" s="52" t="s">
        <v>21</v>
      </c>
      <c r="B1" s="52"/>
      <c r="C1" s="52"/>
      <c r="D1" s="52"/>
    </row>
    <row r="2" spans="1:4" ht="79.5" customHeight="1">
      <c r="A2" s="55" t="s">
        <v>241</v>
      </c>
      <c r="B2" s="56"/>
      <c r="C2" s="56"/>
      <c r="D2" s="56"/>
    </row>
    <row r="3" spans="1:4" ht="38.25" customHeight="1">
      <c r="A3" s="53" t="s">
        <v>227</v>
      </c>
      <c r="B3" s="54"/>
      <c r="C3" s="54"/>
      <c r="D3" s="54"/>
    </row>
    <row r="4" spans="1:4" ht="19.5" customHeight="1">
      <c r="A4" s="55"/>
      <c r="B4" s="56"/>
      <c r="C4" s="56"/>
      <c r="D4" s="56"/>
    </row>
    <row r="5" spans="1:4" s="40" customFormat="1" ht="33">
      <c r="A5" s="4" t="s">
        <v>0</v>
      </c>
      <c r="B5" s="4" t="s">
        <v>8</v>
      </c>
      <c r="C5" s="4" t="s">
        <v>1</v>
      </c>
      <c r="D5" s="4" t="s">
        <v>122</v>
      </c>
    </row>
    <row r="6" spans="1:4" s="40" customFormat="1" ht="16.5">
      <c r="A6" s="4"/>
      <c r="B6" s="4" t="s">
        <v>121</v>
      </c>
      <c r="C6" s="4">
        <f>C7+C21+C82+C91</f>
        <v>100</v>
      </c>
      <c r="D6" s="4"/>
    </row>
    <row r="7" spans="1:4" s="40" customFormat="1" ht="45" customHeight="1">
      <c r="A7" s="4" t="s">
        <v>46</v>
      </c>
      <c r="B7" s="3" t="s">
        <v>156</v>
      </c>
      <c r="C7" s="46">
        <v>10</v>
      </c>
      <c r="D7" s="6"/>
    </row>
    <row r="8" spans="1:4" s="39" customFormat="1" ht="38.25" customHeight="1">
      <c r="A8" s="5" t="s">
        <v>157</v>
      </c>
      <c r="B8" s="6" t="s">
        <v>147</v>
      </c>
      <c r="C8" s="5">
        <v>5</v>
      </c>
      <c r="D8" s="6"/>
    </row>
    <row r="9" spans="1:4" s="39" customFormat="1" ht="53.25" customHeight="1">
      <c r="A9" s="5">
        <v>1</v>
      </c>
      <c r="B9" s="21" t="s">
        <v>155</v>
      </c>
      <c r="C9" s="5" t="s">
        <v>107</v>
      </c>
      <c r="D9" s="6"/>
    </row>
    <row r="10" spans="1:4" s="39" customFormat="1" ht="49.5">
      <c r="A10" s="9" t="s">
        <v>6</v>
      </c>
      <c r="B10" s="6" t="s">
        <v>149</v>
      </c>
      <c r="C10" s="5" t="s">
        <v>107</v>
      </c>
      <c r="D10" s="6"/>
    </row>
    <row r="11" spans="1:4" s="39" customFormat="1" ht="49.5">
      <c r="A11" s="9" t="s">
        <v>7</v>
      </c>
      <c r="B11" s="6" t="s">
        <v>150</v>
      </c>
      <c r="C11" s="5">
        <v>2</v>
      </c>
      <c r="D11" s="6"/>
    </row>
    <row r="12" spans="1:4" s="39" customFormat="1" ht="49.5">
      <c r="A12" s="9" t="s">
        <v>7</v>
      </c>
      <c r="B12" s="6" t="s">
        <v>151</v>
      </c>
      <c r="C12" s="5" t="s">
        <v>115</v>
      </c>
      <c r="D12" s="6"/>
    </row>
    <row r="13" spans="1:4" s="39" customFormat="1" ht="16.5">
      <c r="A13" s="9" t="s">
        <v>7</v>
      </c>
      <c r="B13" s="6" t="s">
        <v>116</v>
      </c>
      <c r="C13" s="5">
        <v>0</v>
      </c>
      <c r="D13" s="6"/>
    </row>
    <row r="14" spans="1:4" s="39" customFormat="1" ht="36" customHeight="1">
      <c r="A14" s="5">
        <v>2</v>
      </c>
      <c r="B14" s="6" t="s">
        <v>152</v>
      </c>
      <c r="C14" s="5" t="s">
        <v>107</v>
      </c>
      <c r="D14" s="6"/>
    </row>
    <row r="15" spans="1:4" s="39" customFormat="1" ht="69.75" customHeight="1">
      <c r="A15" s="5" t="s">
        <v>7</v>
      </c>
      <c r="B15" s="6" t="s">
        <v>184</v>
      </c>
      <c r="C15" s="5" t="s">
        <v>107</v>
      </c>
      <c r="D15" s="6"/>
    </row>
    <row r="16" spans="1:4" s="39" customFormat="1" ht="68.25" customHeight="1">
      <c r="A16" s="5" t="s">
        <v>7</v>
      </c>
      <c r="B16" s="6" t="s">
        <v>185</v>
      </c>
      <c r="C16" s="5">
        <v>0</v>
      </c>
      <c r="D16" s="6"/>
    </row>
    <row r="17" spans="1:7" s="39" customFormat="1" ht="39" customHeight="1">
      <c r="A17" s="5" t="s">
        <v>159</v>
      </c>
      <c r="B17" s="6" t="s">
        <v>153</v>
      </c>
      <c r="C17" s="5">
        <v>5</v>
      </c>
      <c r="D17" s="6"/>
    </row>
    <row r="18" spans="1:7" s="39" customFormat="1" ht="53.25" customHeight="1">
      <c r="A18" s="5">
        <v>1</v>
      </c>
      <c r="B18" s="6" t="s">
        <v>161</v>
      </c>
      <c r="C18" s="5">
        <v>5</v>
      </c>
      <c r="D18" s="6"/>
    </row>
    <row r="19" spans="1:7" s="39" customFormat="1" ht="53.25" customHeight="1">
      <c r="A19" s="5">
        <v>2</v>
      </c>
      <c r="B19" s="6" t="s">
        <v>162</v>
      </c>
      <c r="C19" s="5">
        <v>4</v>
      </c>
      <c r="D19" s="6"/>
    </row>
    <row r="20" spans="1:7" s="39" customFormat="1" ht="19.5" customHeight="1">
      <c r="A20" s="5">
        <v>3</v>
      </c>
      <c r="B20" s="6" t="s">
        <v>116</v>
      </c>
      <c r="C20" s="5">
        <v>0</v>
      </c>
      <c r="D20" s="6"/>
    </row>
    <row r="21" spans="1:7" s="39" customFormat="1" ht="33">
      <c r="A21" s="4" t="s">
        <v>47</v>
      </c>
      <c r="B21" s="3" t="s">
        <v>167</v>
      </c>
      <c r="C21" s="46">
        <f>C65+C66+C79+C76</f>
        <v>40</v>
      </c>
      <c r="D21" s="6"/>
    </row>
    <row r="22" spans="1:7" s="39" customFormat="1" ht="33" hidden="1">
      <c r="A22" s="4">
        <v>1</v>
      </c>
      <c r="B22" s="16" t="s">
        <v>32</v>
      </c>
      <c r="C22" s="4">
        <v>42</v>
      </c>
      <c r="D22" s="4"/>
      <c r="G22" s="39">
        <f>42/9</f>
        <v>4.666666666666667</v>
      </c>
    </row>
    <row r="23" spans="1:7" s="39" customFormat="1" ht="33" hidden="1">
      <c r="A23" s="14">
        <v>1.1000000000000001</v>
      </c>
      <c r="B23" s="15" t="s">
        <v>4</v>
      </c>
      <c r="C23" s="5">
        <v>5</v>
      </c>
      <c r="D23" s="6"/>
    </row>
    <row r="24" spans="1:7" s="39" customFormat="1" ht="33" hidden="1">
      <c r="A24" s="5" t="s">
        <v>7</v>
      </c>
      <c r="B24" s="6" t="s">
        <v>82</v>
      </c>
      <c r="C24" s="5"/>
      <c r="D24" s="6"/>
      <c r="G24" s="39">
        <f>C23+C28+C33+C39+C44+C49+C54+C59+C62</f>
        <v>42</v>
      </c>
    </row>
    <row r="25" spans="1:7" s="39" customFormat="1" ht="33" hidden="1">
      <c r="A25" s="5"/>
      <c r="B25" s="6" t="s">
        <v>83</v>
      </c>
      <c r="C25" s="5"/>
      <c r="D25" s="6"/>
    </row>
    <row r="26" spans="1:7" s="39" customFormat="1" ht="33" hidden="1">
      <c r="A26" s="5" t="s">
        <v>7</v>
      </c>
      <c r="B26" s="6" t="s">
        <v>84</v>
      </c>
      <c r="C26" s="5"/>
      <c r="D26" s="6"/>
    </row>
    <row r="27" spans="1:7" s="39" customFormat="1" ht="16.5" hidden="1">
      <c r="A27" s="5" t="s">
        <v>7</v>
      </c>
      <c r="B27" s="6" t="s">
        <v>24</v>
      </c>
      <c r="C27" s="5"/>
      <c r="D27" s="6"/>
    </row>
    <row r="28" spans="1:7" s="39" customFormat="1" ht="31.5" hidden="1" customHeight="1">
      <c r="A28" s="14">
        <v>1.2</v>
      </c>
      <c r="B28" s="15" t="s">
        <v>30</v>
      </c>
      <c r="C28" s="5">
        <v>5</v>
      </c>
      <c r="D28" s="6"/>
    </row>
    <row r="29" spans="1:7" s="39" customFormat="1" ht="33" hidden="1">
      <c r="A29" s="5" t="s">
        <v>7</v>
      </c>
      <c r="B29" s="6" t="s">
        <v>85</v>
      </c>
      <c r="C29" s="5"/>
      <c r="D29" s="6"/>
    </row>
    <row r="30" spans="1:7" s="39" customFormat="1" ht="33" hidden="1">
      <c r="A30" s="5"/>
      <c r="B30" s="6" t="s">
        <v>86</v>
      </c>
      <c r="C30" s="5"/>
      <c r="D30" s="6"/>
    </row>
    <row r="31" spans="1:7" s="39" customFormat="1" ht="33" hidden="1">
      <c r="A31" s="5" t="s">
        <v>7</v>
      </c>
      <c r="B31" s="6" t="s">
        <v>87</v>
      </c>
      <c r="C31" s="5"/>
      <c r="D31" s="6"/>
    </row>
    <row r="32" spans="1:7" s="39" customFormat="1" ht="16.5" hidden="1">
      <c r="A32" s="5" t="s">
        <v>7</v>
      </c>
      <c r="B32" s="6" t="s">
        <v>24</v>
      </c>
      <c r="C32" s="5"/>
      <c r="D32" s="6"/>
    </row>
    <row r="33" spans="1:4" s="39" customFormat="1" ht="33" hidden="1">
      <c r="A33" s="14">
        <v>1.3</v>
      </c>
      <c r="B33" s="15" t="s">
        <v>3</v>
      </c>
      <c r="C33" s="5">
        <v>5</v>
      </c>
      <c r="D33" s="6"/>
    </row>
    <row r="34" spans="1:4" s="39" customFormat="1" ht="33" hidden="1" customHeight="1">
      <c r="A34" s="5" t="s">
        <v>7</v>
      </c>
      <c r="B34" s="6" t="s">
        <v>85</v>
      </c>
      <c r="C34" s="5"/>
      <c r="D34" s="6"/>
    </row>
    <row r="35" spans="1:4" s="39" customFormat="1" ht="33" hidden="1" customHeight="1">
      <c r="A35" s="5" t="s">
        <v>7</v>
      </c>
      <c r="B35" s="6" t="s">
        <v>88</v>
      </c>
      <c r="C35" s="5"/>
      <c r="D35" s="6"/>
    </row>
    <row r="36" spans="1:4" s="39" customFormat="1" ht="33" hidden="1" customHeight="1">
      <c r="A36" s="5" t="s">
        <v>7</v>
      </c>
      <c r="B36" s="6" t="s">
        <v>58</v>
      </c>
      <c r="C36" s="5"/>
      <c r="D36" s="6"/>
    </row>
    <row r="37" spans="1:4" s="39" customFormat="1" ht="33" hidden="1" customHeight="1">
      <c r="A37" s="5" t="s">
        <v>7</v>
      </c>
      <c r="B37" s="6" t="s">
        <v>59</v>
      </c>
      <c r="C37" s="5"/>
      <c r="D37" s="6"/>
    </row>
    <row r="38" spans="1:4" s="39" customFormat="1" ht="33" hidden="1" customHeight="1">
      <c r="A38" s="5" t="s">
        <v>7</v>
      </c>
      <c r="B38" s="6" t="s">
        <v>24</v>
      </c>
      <c r="C38" s="5"/>
      <c r="D38" s="6"/>
    </row>
    <row r="39" spans="1:4" s="39" customFormat="1" ht="16.5" hidden="1" customHeight="1">
      <c r="A39" s="14">
        <v>1.4</v>
      </c>
      <c r="B39" s="15" t="s">
        <v>10</v>
      </c>
      <c r="C39" s="5">
        <v>5</v>
      </c>
      <c r="D39" s="6"/>
    </row>
    <row r="40" spans="1:4" s="39" customFormat="1" ht="33" hidden="1" customHeight="1">
      <c r="A40" s="5" t="s">
        <v>7</v>
      </c>
      <c r="B40" s="6" t="s">
        <v>85</v>
      </c>
      <c r="C40" s="5"/>
      <c r="D40" s="6"/>
    </row>
    <row r="41" spans="1:4" s="39" customFormat="1" ht="33" hidden="1" customHeight="1">
      <c r="A41" s="5" t="s">
        <v>7</v>
      </c>
      <c r="B41" s="6" t="s">
        <v>86</v>
      </c>
      <c r="C41" s="5"/>
      <c r="D41" s="6"/>
    </row>
    <row r="42" spans="1:4" s="39" customFormat="1" ht="33" hidden="1" customHeight="1">
      <c r="A42" s="5" t="s">
        <v>7</v>
      </c>
      <c r="B42" s="6" t="s">
        <v>87</v>
      </c>
      <c r="C42" s="5"/>
      <c r="D42" s="6"/>
    </row>
    <row r="43" spans="1:4" s="39" customFormat="1" ht="33" hidden="1" customHeight="1">
      <c r="A43" s="5" t="s">
        <v>7</v>
      </c>
      <c r="B43" s="6" t="s">
        <v>24</v>
      </c>
      <c r="C43" s="5"/>
      <c r="D43" s="6"/>
    </row>
    <row r="44" spans="1:4" s="39" customFormat="1" ht="16.5" hidden="1" customHeight="1">
      <c r="A44" s="14">
        <v>1.5</v>
      </c>
      <c r="B44" s="15" t="s">
        <v>75</v>
      </c>
      <c r="C44" s="5">
        <v>5</v>
      </c>
      <c r="D44" s="6"/>
    </row>
    <row r="45" spans="1:4" s="39" customFormat="1" ht="33" hidden="1" customHeight="1">
      <c r="A45" s="5" t="s">
        <v>7</v>
      </c>
      <c r="B45" s="6" t="s">
        <v>85</v>
      </c>
      <c r="C45" s="5"/>
      <c r="D45" s="6"/>
    </row>
    <row r="46" spans="1:4" s="39" customFormat="1" ht="33" hidden="1" customHeight="1">
      <c r="A46" s="5" t="s">
        <v>7</v>
      </c>
      <c r="B46" s="6" t="s">
        <v>89</v>
      </c>
      <c r="C46" s="5"/>
      <c r="D46" s="6"/>
    </row>
    <row r="47" spans="1:4" s="39" customFormat="1" ht="33" hidden="1" customHeight="1">
      <c r="A47" s="5" t="s">
        <v>7</v>
      </c>
      <c r="B47" s="6" t="s">
        <v>90</v>
      </c>
      <c r="C47" s="5"/>
      <c r="D47" s="6"/>
    </row>
    <row r="48" spans="1:4" s="39" customFormat="1" ht="33" hidden="1" customHeight="1">
      <c r="A48" s="5" t="s">
        <v>7</v>
      </c>
      <c r="B48" s="6" t="s">
        <v>24</v>
      </c>
      <c r="C48" s="5"/>
      <c r="D48" s="6"/>
    </row>
    <row r="49" spans="1:4" s="39" customFormat="1" ht="16.5" hidden="1" customHeight="1">
      <c r="A49" s="14">
        <v>1.6</v>
      </c>
      <c r="B49" s="15" t="s">
        <v>76</v>
      </c>
      <c r="C49" s="5">
        <v>5</v>
      </c>
      <c r="D49" s="6"/>
    </row>
    <row r="50" spans="1:4" s="39" customFormat="1" ht="33" hidden="1" customHeight="1">
      <c r="A50" s="5" t="s">
        <v>7</v>
      </c>
      <c r="B50" s="6" t="s">
        <v>85</v>
      </c>
      <c r="C50" s="5"/>
      <c r="D50" s="6"/>
    </row>
    <row r="51" spans="1:4" s="39" customFormat="1" ht="33" hidden="1" customHeight="1">
      <c r="A51" s="5" t="s">
        <v>7</v>
      </c>
      <c r="B51" s="6" t="s">
        <v>89</v>
      </c>
      <c r="C51" s="5"/>
      <c r="D51" s="6"/>
    </row>
    <row r="52" spans="1:4" s="39" customFormat="1" ht="33" hidden="1" customHeight="1">
      <c r="A52" s="5" t="s">
        <v>7</v>
      </c>
      <c r="B52" s="6" t="s">
        <v>90</v>
      </c>
      <c r="C52" s="5"/>
      <c r="D52" s="6"/>
    </row>
    <row r="53" spans="1:4" s="39" customFormat="1" ht="33" hidden="1" customHeight="1">
      <c r="A53" s="5" t="s">
        <v>7</v>
      </c>
      <c r="B53" s="6" t="s">
        <v>24</v>
      </c>
      <c r="C53" s="5"/>
      <c r="D53" s="6"/>
    </row>
    <row r="54" spans="1:4" s="39" customFormat="1" ht="16.5" hidden="1" customHeight="1">
      <c r="A54" s="14">
        <v>1.7</v>
      </c>
      <c r="B54" s="15" t="s">
        <v>31</v>
      </c>
      <c r="C54" s="5">
        <v>5</v>
      </c>
      <c r="D54" s="6"/>
    </row>
    <row r="55" spans="1:4" s="39" customFormat="1" ht="33" hidden="1" customHeight="1">
      <c r="A55" s="5" t="s">
        <v>7</v>
      </c>
      <c r="B55" s="6" t="s">
        <v>85</v>
      </c>
      <c r="C55" s="5"/>
      <c r="D55" s="6"/>
    </row>
    <row r="56" spans="1:4" s="39" customFormat="1" ht="33" hidden="1" customHeight="1">
      <c r="A56" s="5" t="s">
        <v>7</v>
      </c>
      <c r="B56" s="6" t="s">
        <v>89</v>
      </c>
      <c r="C56" s="5"/>
      <c r="D56" s="6"/>
    </row>
    <row r="57" spans="1:4" s="39" customFormat="1" ht="33" hidden="1" customHeight="1">
      <c r="A57" s="5" t="s">
        <v>7</v>
      </c>
      <c r="B57" s="6" t="s">
        <v>90</v>
      </c>
      <c r="C57" s="5"/>
      <c r="D57" s="6"/>
    </row>
    <row r="58" spans="1:4" s="39" customFormat="1" ht="33" hidden="1" customHeight="1">
      <c r="A58" s="5" t="s">
        <v>7</v>
      </c>
      <c r="B58" s="6" t="s">
        <v>24</v>
      </c>
      <c r="C58" s="5"/>
      <c r="D58" s="6"/>
    </row>
    <row r="59" spans="1:4" s="39" customFormat="1" ht="115.5" hidden="1" customHeight="1">
      <c r="A59" s="14">
        <v>1.8</v>
      </c>
      <c r="B59" s="15" t="s">
        <v>27</v>
      </c>
      <c r="C59" s="5">
        <v>4</v>
      </c>
      <c r="D59" s="6"/>
    </row>
    <row r="60" spans="1:4" s="39" customFormat="1" ht="33" hidden="1" customHeight="1">
      <c r="A60" s="5" t="s">
        <v>7</v>
      </c>
      <c r="B60" s="6" t="s">
        <v>62</v>
      </c>
      <c r="C60" s="5"/>
      <c r="D60" s="6"/>
    </row>
    <row r="61" spans="1:4" s="39" customFormat="1" ht="33" hidden="1" customHeight="1">
      <c r="A61" s="5" t="s">
        <v>7</v>
      </c>
      <c r="B61" s="6" t="s">
        <v>24</v>
      </c>
      <c r="C61" s="5"/>
      <c r="D61" s="6"/>
    </row>
    <row r="62" spans="1:4" s="39" customFormat="1" ht="195.75" hidden="1" customHeight="1">
      <c r="A62" s="14">
        <v>1.9</v>
      </c>
      <c r="B62" s="15" t="s">
        <v>11</v>
      </c>
      <c r="C62" s="14">
        <v>3</v>
      </c>
      <c r="D62" s="6"/>
    </row>
    <row r="63" spans="1:4" s="39" customFormat="1" ht="33" hidden="1" customHeight="1">
      <c r="A63" s="5" t="s">
        <v>7</v>
      </c>
      <c r="B63" s="6" t="s">
        <v>9</v>
      </c>
      <c r="C63" s="5"/>
      <c r="D63" s="6"/>
    </row>
    <row r="64" spans="1:4" s="39" customFormat="1" ht="33" hidden="1" customHeight="1">
      <c r="A64" s="5" t="s">
        <v>7</v>
      </c>
      <c r="B64" s="6" t="s">
        <v>24</v>
      </c>
      <c r="C64" s="5"/>
      <c r="D64" s="6"/>
    </row>
    <row r="65" spans="1:4" s="39" customFormat="1" ht="49.5">
      <c r="A65" s="5" t="s">
        <v>157</v>
      </c>
      <c r="B65" s="6" t="s">
        <v>183</v>
      </c>
      <c r="C65" s="5">
        <v>5</v>
      </c>
      <c r="D65" s="6"/>
    </row>
    <row r="66" spans="1:4" s="39" customFormat="1" ht="36" customHeight="1">
      <c r="A66" s="5" t="s">
        <v>158</v>
      </c>
      <c r="B66" s="17" t="s">
        <v>190</v>
      </c>
      <c r="C66" s="5">
        <v>20</v>
      </c>
      <c r="D66" s="6"/>
    </row>
    <row r="67" spans="1:4" s="39" customFormat="1" ht="60.75" hidden="1" customHeight="1">
      <c r="A67" s="5" t="s">
        <v>7</v>
      </c>
      <c r="B67" s="17" t="s">
        <v>102</v>
      </c>
      <c r="C67" s="5"/>
      <c r="D67" s="6"/>
    </row>
    <row r="68" spans="1:4" s="39" customFormat="1" ht="74.25" hidden="1" customHeight="1">
      <c r="A68" s="5" t="s">
        <v>7</v>
      </c>
      <c r="B68" s="6" t="s">
        <v>103</v>
      </c>
      <c r="C68" s="5"/>
      <c r="D68" s="6"/>
    </row>
    <row r="69" spans="1:4" s="39" customFormat="1" ht="33" hidden="1" customHeight="1">
      <c r="A69" s="5" t="s">
        <v>7</v>
      </c>
      <c r="B69" s="6" t="s">
        <v>24</v>
      </c>
      <c r="C69" s="5"/>
      <c r="D69" s="6"/>
    </row>
    <row r="70" spans="1:4" s="39" customFormat="1" ht="33" hidden="1" customHeight="1">
      <c r="A70" s="4">
        <v>3</v>
      </c>
      <c r="B70" s="3" t="s">
        <v>25</v>
      </c>
      <c r="C70" s="5"/>
      <c r="D70" s="6"/>
    </row>
    <row r="71" spans="1:4" s="39" customFormat="1" ht="33" hidden="1" customHeight="1">
      <c r="A71" s="5" t="s">
        <v>7</v>
      </c>
      <c r="B71" s="6" t="s">
        <v>14</v>
      </c>
      <c r="C71" s="5"/>
      <c r="D71" s="6"/>
    </row>
    <row r="72" spans="1:4" s="39" customFormat="1" ht="22.5" hidden="1" customHeight="1">
      <c r="A72" s="5" t="s">
        <v>7</v>
      </c>
      <c r="B72" s="6" t="s">
        <v>13</v>
      </c>
      <c r="C72" s="5"/>
      <c r="D72" s="6"/>
    </row>
    <row r="73" spans="1:4" s="40" customFormat="1" ht="26.25" customHeight="1">
      <c r="A73" s="5">
        <v>1</v>
      </c>
      <c r="B73" s="6" t="s">
        <v>178</v>
      </c>
      <c r="C73" s="5">
        <f>$C$66*0.5</f>
        <v>10</v>
      </c>
      <c r="D73" s="6"/>
    </row>
    <row r="74" spans="1:4" s="40" customFormat="1" ht="35.25" customHeight="1">
      <c r="A74" s="5">
        <v>2</v>
      </c>
      <c r="B74" s="6" t="s">
        <v>179</v>
      </c>
      <c r="C74" s="5">
        <v>15</v>
      </c>
      <c r="D74" s="6"/>
    </row>
    <row r="75" spans="1:4" s="40" customFormat="1" ht="27" customHeight="1">
      <c r="A75" s="5">
        <v>3</v>
      </c>
      <c r="B75" s="6" t="s">
        <v>160</v>
      </c>
      <c r="C75" s="5">
        <v>20</v>
      </c>
      <c r="D75" s="6"/>
    </row>
    <row r="76" spans="1:4" s="40" customFormat="1" ht="70.5" customHeight="1">
      <c r="A76" s="5" t="s">
        <v>159</v>
      </c>
      <c r="B76" s="6" t="s">
        <v>224</v>
      </c>
      <c r="C76" s="5">
        <v>5</v>
      </c>
      <c r="D76" s="6"/>
    </row>
    <row r="77" spans="1:4" s="40" customFormat="1" ht="24" customHeight="1">
      <c r="A77" s="19"/>
      <c r="B77" s="6" t="s">
        <v>168</v>
      </c>
      <c r="C77" s="5">
        <v>5</v>
      </c>
      <c r="D77" s="6"/>
    </row>
    <row r="78" spans="1:4" s="40" customFormat="1" ht="19.5" customHeight="1">
      <c r="A78" s="19"/>
      <c r="B78" s="6" t="s">
        <v>169</v>
      </c>
      <c r="C78" s="5">
        <v>0</v>
      </c>
      <c r="D78" s="6"/>
    </row>
    <row r="79" spans="1:4" s="39" customFormat="1" ht="53.25" customHeight="1">
      <c r="A79" s="5" t="s">
        <v>221</v>
      </c>
      <c r="B79" s="6" t="s">
        <v>223</v>
      </c>
      <c r="C79" s="5">
        <v>10</v>
      </c>
      <c r="D79" s="6"/>
    </row>
    <row r="80" spans="1:4" s="39" customFormat="1" ht="36.75" customHeight="1">
      <c r="A80" s="5"/>
      <c r="B80" s="6" t="s">
        <v>236</v>
      </c>
      <c r="C80" s="5">
        <v>10</v>
      </c>
      <c r="D80" s="6"/>
    </row>
    <row r="81" spans="1:4" s="39" customFormat="1" ht="38.25" customHeight="1">
      <c r="A81" s="5"/>
      <c r="B81" s="6" t="s">
        <v>237</v>
      </c>
      <c r="C81" s="5">
        <v>0</v>
      </c>
      <c r="D81" s="6"/>
    </row>
    <row r="82" spans="1:4" s="39" customFormat="1" ht="33">
      <c r="A82" s="4" t="s">
        <v>78</v>
      </c>
      <c r="B82" s="3" t="s">
        <v>212</v>
      </c>
      <c r="C82" s="46">
        <v>40</v>
      </c>
      <c r="D82" s="3"/>
    </row>
    <row r="83" spans="1:4" s="39" customFormat="1" ht="33">
      <c r="A83" s="5" t="s">
        <v>157</v>
      </c>
      <c r="B83" s="6" t="s">
        <v>200</v>
      </c>
      <c r="C83" s="14">
        <v>20</v>
      </c>
      <c r="D83" s="6"/>
    </row>
    <row r="84" spans="1:4" s="39" customFormat="1" ht="50.25" customHeight="1">
      <c r="A84" s="5">
        <v>1</v>
      </c>
      <c r="B84" s="6" t="s">
        <v>199</v>
      </c>
      <c r="C84" s="5">
        <v>20</v>
      </c>
      <c r="D84" s="6"/>
    </row>
    <row r="85" spans="1:4" s="39" customFormat="1" ht="49.5">
      <c r="A85" s="5">
        <v>2</v>
      </c>
      <c r="B85" s="6" t="s">
        <v>201</v>
      </c>
      <c r="C85" s="5">
        <v>15</v>
      </c>
      <c r="D85" s="6"/>
    </row>
    <row r="86" spans="1:4" s="39" customFormat="1" ht="60" customHeight="1">
      <c r="A86" s="5">
        <v>3</v>
      </c>
      <c r="B86" s="6" t="s">
        <v>202</v>
      </c>
      <c r="C86" s="5">
        <v>10</v>
      </c>
      <c r="D86" s="6"/>
    </row>
    <row r="87" spans="1:4" s="39" customFormat="1" ht="49.5">
      <c r="A87" s="5">
        <v>4</v>
      </c>
      <c r="B87" s="6" t="s">
        <v>203</v>
      </c>
      <c r="C87" s="5">
        <v>5</v>
      </c>
      <c r="D87" s="6"/>
    </row>
    <row r="88" spans="1:4" s="39" customFormat="1" ht="125.25" customHeight="1">
      <c r="A88" s="5" t="s">
        <v>158</v>
      </c>
      <c r="B88" s="6" t="s">
        <v>197</v>
      </c>
      <c r="C88" s="5">
        <v>20</v>
      </c>
      <c r="D88" s="6"/>
    </row>
    <row r="89" spans="1:4" s="39" customFormat="1" ht="25.5" customHeight="1">
      <c r="A89" s="4"/>
      <c r="B89" s="25" t="s">
        <v>236</v>
      </c>
      <c r="C89" s="5">
        <v>20</v>
      </c>
      <c r="D89" s="3"/>
    </row>
    <row r="90" spans="1:4" s="39" customFormat="1" ht="22.5" customHeight="1">
      <c r="A90" s="4"/>
      <c r="B90" s="25" t="s">
        <v>237</v>
      </c>
      <c r="C90" s="5">
        <v>0</v>
      </c>
      <c r="D90" s="3"/>
    </row>
    <row r="91" spans="1:4" s="39" customFormat="1" ht="39" customHeight="1">
      <c r="A91" s="4" t="s">
        <v>51</v>
      </c>
      <c r="B91" s="3" t="s">
        <v>145</v>
      </c>
      <c r="C91" s="46">
        <v>10</v>
      </c>
      <c r="D91" s="6"/>
    </row>
    <row r="92" spans="1:4" s="39" customFormat="1" ht="33">
      <c r="A92" s="5" t="s">
        <v>157</v>
      </c>
      <c r="B92" s="6" t="s">
        <v>140</v>
      </c>
      <c r="C92" s="5">
        <v>5</v>
      </c>
      <c r="D92" s="6"/>
    </row>
    <row r="93" spans="1:4" s="39" customFormat="1" ht="33">
      <c r="A93" s="5">
        <v>1</v>
      </c>
      <c r="B93" s="6" t="s">
        <v>141</v>
      </c>
      <c r="C93" s="5">
        <v>2</v>
      </c>
      <c r="D93" s="6"/>
    </row>
    <row r="94" spans="1:4" s="39" customFormat="1" ht="33">
      <c r="A94" s="14">
        <v>2</v>
      </c>
      <c r="B94" s="15" t="s">
        <v>142</v>
      </c>
      <c r="C94" s="14">
        <v>3</v>
      </c>
      <c r="D94" s="15"/>
    </row>
    <row r="95" spans="1:4" s="39" customFormat="1" ht="34.5" customHeight="1">
      <c r="A95" s="5" t="s">
        <v>158</v>
      </c>
      <c r="B95" s="6" t="s">
        <v>143</v>
      </c>
      <c r="C95" s="5">
        <v>5</v>
      </c>
      <c r="D95" s="6"/>
    </row>
    <row r="96" spans="1:4" s="39" customFormat="1" ht="16.5">
      <c r="A96" s="5">
        <v>1</v>
      </c>
      <c r="B96" s="6" t="s">
        <v>111</v>
      </c>
      <c r="C96" s="5">
        <v>2</v>
      </c>
      <c r="D96" s="6"/>
    </row>
    <row r="97" spans="1:5" s="23" customFormat="1" ht="16.5">
      <c r="A97" s="5">
        <v>2</v>
      </c>
      <c r="B97" s="6" t="s">
        <v>112</v>
      </c>
      <c r="C97" s="5">
        <v>3</v>
      </c>
      <c r="D97" s="6"/>
    </row>
    <row r="98" spans="1:5" ht="33" hidden="1">
      <c r="A98" s="5">
        <v>2.2999999999999998</v>
      </c>
      <c r="B98" s="6" t="s">
        <v>110</v>
      </c>
      <c r="C98" s="5">
        <v>2</v>
      </c>
      <c r="D98" s="6"/>
    </row>
    <row r="99" spans="1:5" ht="19.5" customHeight="1">
      <c r="A99"/>
      <c r="B99" s="35"/>
      <c r="C99" s="48" t="s">
        <v>177</v>
      </c>
      <c r="D99" s="48"/>
    </row>
    <row r="100" spans="1:5" ht="119.25" hidden="1" customHeight="1">
      <c r="A100" s="18" t="s">
        <v>26</v>
      </c>
      <c r="B100" s="57" t="s">
        <v>137</v>
      </c>
      <c r="C100" s="51"/>
      <c r="D100" s="51"/>
    </row>
    <row r="101" spans="1:5" ht="33" hidden="1" customHeight="1">
      <c r="A101"/>
      <c r="B101" s="50" t="s">
        <v>131</v>
      </c>
      <c r="C101" s="51"/>
      <c r="D101" s="51"/>
    </row>
    <row r="102" spans="1:5" ht="87" hidden="1" customHeight="1">
      <c r="A102"/>
      <c r="B102" s="50" t="s">
        <v>136</v>
      </c>
      <c r="C102" s="51"/>
      <c r="D102" s="51"/>
    </row>
    <row r="103" spans="1:5" ht="39" hidden="1" customHeight="1">
      <c r="A103"/>
      <c r="B103" s="50"/>
      <c r="C103" s="51"/>
      <c r="D103" s="51"/>
    </row>
    <row r="104" spans="1:5" ht="15.75" hidden="1">
      <c r="B104" s="35"/>
      <c r="C104" s="36"/>
      <c r="D104" s="35"/>
    </row>
    <row r="105" spans="1:5" ht="15.75" hidden="1">
      <c r="B105" s="35"/>
      <c r="C105" s="36"/>
      <c r="D105" s="35"/>
    </row>
    <row r="106" spans="1:5" ht="15.75" hidden="1">
      <c r="B106" s="35"/>
      <c r="C106" s="36"/>
      <c r="D106" s="35"/>
    </row>
    <row r="107" spans="1:5" s="2" customFormat="1" ht="15.75" hidden="1">
      <c r="A107" s="1"/>
      <c r="B107" s="35"/>
      <c r="C107" s="36"/>
      <c r="D107" s="35"/>
      <c r="E107"/>
    </row>
    <row r="108" spans="1:5" ht="15.75" hidden="1">
      <c r="B108" s="35"/>
      <c r="C108" s="36"/>
      <c r="D108" s="35"/>
    </row>
    <row r="109" spans="1:5" ht="15.75" hidden="1">
      <c r="B109" s="35"/>
      <c r="C109" s="36"/>
      <c r="D109" s="35"/>
    </row>
    <row r="110" spans="1:5" ht="15.75" hidden="1">
      <c r="B110" s="35"/>
      <c r="C110" s="36"/>
      <c r="D110" s="35"/>
    </row>
    <row r="111" spans="1:5" ht="15.75">
      <c r="B111" s="35"/>
      <c r="C111" s="47" t="s">
        <v>175</v>
      </c>
      <c r="D111" s="47"/>
    </row>
    <row r="112" spans="1:5" ht="15.75">
      <c r="B112" s="35"/>
      <c r="C112" s="49" t="s">
        <v>176</v>
      </c>
      <c r="D112" s="49"/>
    </row>
    <row r="115" ht="241.5" customHeight="1"/>
    <row r="118" ht="64.5" customHeight="1"/>
  </sheetData>
  <mergeCells count="11">
    <mergeCell ref="C111:D111"/>
    <mergeCell ref="C99:D99"/>
    <mergeCell ref="C112:D112"/>
    <mergeCell ref="B103:D103"/>
    <mergeCell ref="A1:D1"/>
    <mergeCell ref="A3:D3"/>
    <mergeCell ref="A4:D4"/>
    <mergeCell ref="B101:D101"/>
    <mergeCell ref="B102:D102"/>
    <mergeCell ref="B100:D100"/>
    <mergeCell ref="A2:D2"/>
  </mergeCells>
  <phoneticPr fontId="3" type="noConversion"/>
  <pageMargins left="0.70866141732283472" right="0.3" top="0.47244094488188981" bottom="0.43307086614173229" header="0.23622047244094491" footer="0.23622047244094491"/>
  <pageSetup paperSize="9"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dimension ref="A1:I113"/>
  <sheetViews>
    <sheetView topLeftCell="A89" workbookViewId="0">
      <selection activeCell="B94" sqref="B94"/>
    </sheetView>
  </sheetViews>
  <sheetFormatPr defaultRowHeight="12.75"/>
  <cols>
    <col min="1" max="1" width="7" customWidth="1"/>
    <col min="2" max="2" width="58.7109375" customWidth="1"/>
    <col min="3" max="3" width="12.28515625" style="1" customWidth="1"/>
    <col min="4" max="4" width="13.5703125" customWidth="1"/>
  </cols>
  <sheetData>
    <row r="1" spans="1:7" ht="18.75">
      <c r="A1" s="52" t="s">
        <v>29</v>
      </c>
      <c r="B1" s="52"/>
      <c r="C1" s="52"/>
      <c r="D1" s="52"/>
    </row>
    <row r="2" spans="1:7" ht="77.25" customHeight="1">
      <c r="A2" s="58" t="s">
        <v>234</v>
      </c>
      <c r="B2" s="59"/>
      <c r="C2" s="59"/>
      <c r="D2" s="59"/>
    </row>
    <row r="3" spans="1:7" ht="36.75" customHeight="1">
      <c r="A3" s="53" t="s">
        <v>227</v>
      </c>
      <c r="B3" s="54"/>
      <c r="C3" s="54"/>
      <c r="D3" s="54"/>
    </row>
    <row r="4" spans="1:7" ht="29.25" customHeight="1">
      <c r="A4" s="58"/>
      <c r="B4" s="59"/>
      <c r="C4" s="59"/>
      <c r="D4" s="59"/>
    </row>
    <row r="5" spans="1:7" s="40" customFormat="1" ht="33">
      <c r="A5" s="3" t="s">
        <v>0</v>
      </c>
      <c r="B5" s="4" t="s">
        <v>8</v>
      </c>
      <c r="C5" s="4" t="s">
        <v>1</v>
      </c>
      <c r="D5" s="4" t="s">
        <v>122</v>
      </c>
    </row>
    <row r="6" spans="1:7" s="40" customFormat="1" ht="16.5">
      <c r="A6" s="4"/>
      <c r="B6" s="4" t="s">
        <v>123</v>
      </c>
      <c r="C6" s="4">
        <f>C7+C21+C85+C94+C99</f>
        <v>100</v>
      </c>
      <c r="D6" s="4"/>
    </row>
    <row r="7" spans="1:7" s="40" customFormat="1" ht="40.5" customHeight="1">
      <c r="A7" s="4" t="s">
        <v>46</v>
      </c>
      <c r="B7" s="3" t="s">
        <v>146</v>
      </c>
      <c r="C7" s="4">
        <v>10</v>
      </c>
      <c r="D7" s="6"/>
    </row>
    <row r="8" spans="1:7" s="40" customFormat="1" ht="33">
      <c r="A8" s="5" t="s">
        <v>157</v>
      </c>
      <c r="B8" s="6" t="s">
        <v>147</v>
      </c>
      <c r="C8" s="5">
        <v>6</v>
      </c>
      <c r="D8" s="6"/>
    </row>
    <row r="9" spans="1:7" s="40" customFormat="1" ht="49.5">
      <c r="A9" s="5">
        <v>1</v>
      </c>
      <c r="B9" s="21" t="s">
        <v>148</v>
      </c>
      <c r="C9" s="5">
        <v>3</v>
      </c>
      <c r="D9" s="6"/>
      <c r="G9" s="40">
        <f>C7+C21+C85+C94+C99</f>
        <v>100</v>
      </c>
    </row>
    <row r="10" spans="1:7" s="40" customFormat="1" ht="53.25" customHeight="1">
      <c r="A10" s="22" t="s">
        <v>6</v>
      </c>
      <c r="B10" s="6" t="s">
        <v>149</v>
      </c>
      <c r="C10" s="5">
        <v>3</v>
      </c>
      <c r="D10" s="6"/>
    </row>
    <row r="11" spans="1:7" s="40" customFormat="1" ht="53.25" customHeight="1">
      <c r="A11" s="22" t="s">
        <v>7</v>
      </c>
      <c r="B11" s="6" t="s">
        <v>150</v>
      </c>
      <c r="C11" s="5">
        <v>2</v>
      </c>
      <c r="D11" s="6"/>
    </row>
    <row r="12" spans="1:7" s="40" customFormat="1" ht="54.75" customHeight="1">
      <c r="A12" s="22" t="s">
        <v>7</v>
      </c>
      <c r="B12" s="6" t="s">
        <v>151</v>
      </c>
      <c r="C12" s="5">
        <v>1</v>
      </c>
      <c r="D12" s="6"/>
    </row>
    <row r="13" spans="1:7" s="40" customFormat="1" ht="16.5">
      <c r="A13" s="22" t="s">
        <v>7</v>
      </c>
      <c r="B13" s="6" t="s">
        <v>116</v>
      </c>
      <c r="C13" s="5">
        <v>0</v>
      </c>
      <c r="D13" s="6"/>
    </row>
    <row r="14" spans="1:7" s="40" customFormat="1" ht="33">
      <c r="A14" s="5">
        <v>2</v>
      </c>
      <c r="B14" s="6" t="s">
        <v>152</v>
      </c>
      <c r="C14" s="5">
        <v>3</v>
      </c>
      <c r="D14" s="6"/>
    </row>
    <row r="15" spans="1:7" s="40" customFormat="1" ht="66">
      <c r="A15" s="5" t="s">
        <v>7</v>
      </c>
      <c r="B15" s="6" t="s">
        <v>184</v>
      </c>
      <c r="C15" s="5">
        <v>3</v>
      </c>
      <c r="D15" s="6"/>
    </row>
    <row r="16" spans="1:7" s="40" customFormat="1" ht="73.5" customHeight="1">
      <c r="A16" s="5" t="s">
        <v>7</v>
      </c>
      <c r="B16" s="6" t="s">
        <v>185</v>
      </c>
      <c r="C16" s="5">
        <v>0</v>
      </c>
      <c r="D16" s="6"/>
    </row>
    <row r="17" spans="1:9" s="40" customFormat="1" ht="38.25" customHeight="1">
      <c r="A17" s="5" t="s">
        <v>159</v>
      </c>
      <c r="B17" s="6" t="s">
        <v>153</v>
      </c>
      <c r="C17" s="5">
        <v>4</v>
      </c>
      <c r="D17" s="6"/>
    </row>
    <row r="18" spans="1:9" s="40" customFormat="1" ht="41.25" customHeight="1">
      <c r="A18" s="5">
        <v>1</v>
      </c>
      <c r="B18" s="6" t="s">
        <v>161</v>
      </c>
      <c r="C18" s="5">
        <v>4</v>
      </c>
      <c r="D18" s="6"/>
    </row>
    <row r="19" spans="1:9" s="40" customFormat="1" ht="42.75" customHeight="1">
      <c r="A19" s="5">
        <v>2</v>
      </c>
      <c r="B19" s="6" t="s">
        <v>162</v>
      </c>
      <c r="C19" s="5">
        <v>2</v>
      </c>
      <c r="D19" s="6"/>
    </row>
    <row r="20" spans="1:9" s="40" customFormat="1" ht="24.75" customHeight="1">
      <c r="A20" s="5">
        <v>3</v>
      </c>
      <c r="B20" s="6" t="s">
        <v>116</v>
      </c>
      <c r="C20" s="5">
        <v>0</v>
      </c>
      <c r="D20" s="6"/>
    </row>
    <row r="21" spans="1:9" s="40" customFormat="1" ht="38.25" customHeight="1">
      <c r="A21" s="4" t="s">
        <v>48</v>
      </c>
      <c r="B21" s="3" t="s">
        <v>167</v>
      </c>
      <c r="C21" s="4">
        <f>C65+C66+C82+C79</f>
        <v>40</v>
      </c>
      <c r="D21" s="6"/>
    </row>
    <row r="22" spans="1:9" s="40" customFormat="1" ht="33" hidden="1">
      <c r="A22" s="4">
        <v>1</v>
      </c>
      <c r="B22" s="16" t="s">
        <v>32</v>
      </c>
      <c r="C22" s="4">
        <v>35</v>
      </c>
      <c r="D22" s="4"/>
    </row>
    <row r="23" spans="1:9" s="40" customFormat="1" ht="33" hidden="1">
      <c r="A23" s="12">
        <v>1.1000000000000001</v>
      </c>
      <c r="B23" s="10" t="s">
        <v>4</v>
      </c>
      <c r="C23" s="5">
        <v>4</v>
      </c>
      <c r="D23" s="6"/>
    </row>
    <row r="24" spans="1:9" s="40" customFormat="1" ht="33" hidden="1">
      <c r="A24" s="5" t="s">
        <v>7</v>
      </c>
      <c r="B24" s="6" t="s">
        <v>52</v>
      </c>
      <c r="C24" s="5"/>
      <c r="D24" s="6"/>
    </row>
    <row r="25" spans="1:9" s="40" customFormat="1" ht="33" hidden="1">
      <c r="A25" s="5"/>
      <c r="B25" s="6" t="s">
        <v>53</v>
      </c>
      <c r="C25" s="5"/>
      <c r="D25" s="6"/>
      <c r="I25" s="40" t="e">
        <f>#REF!+C23+C28+C33+C39+C44+C54+#REF!+C59+C62</f>
        <v>#REF!</v>
      </c>
    </row>
    <row r="26" spans="1:9" s="40" customFormat="1" ht="16.5" hidden="1">
      <c r="A26" s="5" t="s">
        <v>7</v>
      </c>
      <c r="B26" s="6" t="s">
        <v>54</v>
      </c>
      <c r="C26" s="5"/>
      <c r="D26" s="6"/>
    </row>
    <row r="27" spans="1:9" s="40" customFormat="1" ht="16.5" hidden="1">
      <c r="A27" s="5" t="s">
        <v>7</v>
      </c>
      <c r="B27" s="6" t="s">
        <v>24</v>
      </c>
      <c r="C27" s="5"/>
      <c r="D27" s="6"/>
      <c r="I27" s="40">
        <f>55*40</f>
        <v>2200</v>
      </c>
    </row>
    <row r="28" spans="1:9" s="40" customFormat="1" ht="20.25" hidden="1" customHeight="1">
      <c r="A28" s="12">
        <v>1.2</v>
      </c>
      <c r="B28" s="8" t="s">
        <v>30</v>
      </c>
      <c r="C28" s="5">
        <v>4</v>
      </c>
      <c r="D28" s="6"/>
    </row>
    <row r="29" spans="1:9" s="40" customFormat="1" ht="33" hidden="1">
      <c r="A29" s="5" t="s">
        <v>7</v>
      </c>
      <c r="B29" s="6" t="s">
        <v>55</v>
      </c>
      <c r="C29" s="5"/>
      <c r="D29" s="6"/>
      <c r="I29" s="40">
        <f>35/9</f>
        <v>3.8888888888888888</v>
      </c>
    </row>
    <row r="30" spans="1:9" s="40" customFormat="1" ht="33" hidden="1">
      <c r="A30" s="5"/>
      <c r="B30" s="6" t="s">
        <v>56</v>
      </c>
      <c r="C30" s="5"/>
      <c r="D30" s="6"/>
    </row>
    <row r="31" spans="1:9" s="40" customFormat="1" ht="16.5" hidden="1">
      <c r="A31" s="5" t="s">
        <v>7</v>
      </c>
      <c r="B31" s="6" t="s">
        <v>57</v>
      </c>
      <c r="C31" s="5"/>
      <c r="D31" s="6"/>
      <c r="I31" s="40">
        <f>C23+C28+C33+C39+C44+C49+C54+C59+C62</f>
        <v>35</v>
      </c>
    </row>
    <row r="32" spans="1:9" s="40" customFormat="1" ht="16.5" hidden="1">
      <c r="A32" s="5" t="s">
        <v>7</v>
      </c>
      <c r="B32" s="6" t="s">
        <v>24</v>
      </c>
      <c r="C32" s="5"/>
      <c r="D32" s="6"/>
    </row>
    <row r="33" spans="1:4" s="40" customFormat="1" ht="33" hidden="1">
      <c r="A33" s="12">
        <v>1.3</v>
      </c>
      <c r="B33" s="10" t="s">
        <v>3</v>
      </c>
      <c r="C33" s="5">
        <v>4</v>
      </c>
      <c r="D33" s="6"/>
    </row>
    <row r="34" spans="1:4" s="40" customFormat="1" ht="33" hidden="1">
      <c r="A34" s="5" t="s">
        <v>7</v>
      </c>
      <c r="B34" s="6" t="s">
        <v>55</v>
      </c>
      <c r="C34" s="5"/>
      <c r="D34" s="6"/>
    </row>
    <row r="35" spans="1:4" s="40" customFormat="1" ht="33" hidden="1">
      <c r="A35" s="5" t="s">
        <v>7</v>
      </c>
      <c r="B35" s="6" t="s">
        <v>64</v>
      </c>
      <c r="C35" s="5"/>
      <c r="D35" s="6"/>
    </row>
    <row r="36" spans="1:4" s="40" customFormat="1" ht="33" hidden="1">
      <c r="A36" s="5" t="s">
        <v>7</v>
      </c>
      <c r="B36" s="6" t="s">
        <v>65</v>
      </c>
      <c r="C36" s="5"/>
      <c r="D36" s="6"/>
    </row>
    <row r="37" spans="1:4" s="40" customFormat="1" ht="16.5" hidden="1">
      <c r="A37" s="5" t="s">
        <v>7</v>
      </c>
      <c r="B37" s="6" t="s">
        <v>66</v>
      </c>
      <c r="C37" s="5"/>
      <c r="D37" s="6"/>
    </row>
    <row r="38" spans="1:4" s="40" customFormat="1" ht="16.5" hidden="1">
      <c r="A38" s="5" t="s">
        <v>7</v>
      </c>
      <c r="B38" s="6" t="s">
        <v>24</v>
      </c>
      <c r="C38" s="5"/>
      <c r="D38" s="6"/>
    </row>
    <row r="39" spans="1:4" s="40" customFormat="1" ht="16.5" hidden="1">
      <c r="A39" s="12">
        <v>1.4</v>
      </c>
      <c r="B39" s="10" t="s">
        <v>10</v>
      </c>
      <c r="C39" s="5">
        <v>4</v>
      </c>
      <c r="D39" s="6"/>
    </row>
    <row r="40" spans="1:4" s="40" customFormat="1" ht="33" hidden="1">
      <c r="A40" s="5" t="s">
        <v>7</v>
      </c>
      <c r="B40" s="6" t="s">
        <v>55</v>
      </c>
      <c r="C40" s="5"/>
      <c r="D40" s="6"/>
    </row>
    <row r="41" spans="1:4" s="40" customFormat="1" ht="33" hidden="1">
      <c r="A41" s="5" t="s">
        <v>7</v>
      </c>
      <c r="B41" s="6" t="s">
        <v>56</v>
      </c>
      <c r="C41" s="5"/>
      <c r="D41" s="6"/>
    </row>
    <row r="42" spans="1:4" s="40" customFormat="1" ht="16.5" hidden="1">
      <c r="A42" s="5" t="s">
        <v>7</v>
      </c>
      <c r="B42" s="6" t="s">
        <v>57</v>
      </c>
      <c r="C42" s="5"/>
      <c r="D42" s="6"/>
    </row>
    <row r="43" spans="1:4" s="40" customFormat="1" ht="16.5" hidden="1">
      <c r="A43" s="5" t="s">
        <v>7</v>
      </c>
      <c r="B43" s="6" t="s">
        <v>24</v>
      </c>
      <c r="C43" s="5"/>
      <c r="D43" s="6"/>
    </row>
    <row r="44" spans="1:4" s="40" customFormat="1" ht="16.5" hidden="1">
      <c r="A44" s="12">
        <v>1.5</v>
      </c>
      <c r="B44" s="10" t="s">
        <v>75</v>
      </c>
      <c r="C44" s="5">
        <v>4</v>
      </c>
      <c r="D44" s="6"/>
    </row>
    <row r="45" spans="1:4" s="40" customFormat="1" ht="33" hidden="1">
      <c r="A45" s="5" t="s">
        <v>7</v>
      </c>
      <c r="B45" s="6" t="s">
        <v>55</v>
      </c>
      <c r="C45" s="5"/>
      <c r="D45" s="6"/>
    </row>
    <row r="46" spans="1:4" s="40" customFormat="1" ht="33" hidden="1">
      <c r="A46" s="5" t="s">
        <v>7</v>
      </c>
      <c r="B46" s="6" t="s">
        <v>60</v>
      </c>
      <c r="C46" s="5"/>
      <c r="D46" s="6"/>
    </row>
    <row r="47" spans="1:4" s="40" customFormat="1" ht="33" hidden="1">
      <c r="A47" s="5" t="s">
        <v>7</v>
      </c>
      <c r="B47" s="6" t="s">
        <v>61</v>
      </c>
      <c r="C47" s="5"/>
      <c r="D47" s="6"/>
    </row>
    <row r="48" spans="1:4" s="40" customFormat="1" ht="16.5" hidden="1">
      <c r="A48" s="5" t="s">
        <v>7</v>
      </c>
      <c r="B48" s="6" t="s">
        <v>24</v>
      </c>
      <c r="C48" s="5"/>
      <c r="D48" s="6"/>
    </row>
    <row r="49" spans="1:4" s="40" customFormat="1" ht="16.5" hidden="1">
      <c r="A49" s="12">
        <v>1.6</v>
      </c>
      <c r="B49" s="10" t="s">
        <v>76</v>
      </c>
      <c r="C49" s="5">
        <v>4</v>
      </c>
      <c r="D49" s="6"/>
    </row>
    <row r="50" spans="1:4" s="40" customFormat="1" ht="33" hidden="1">
      <c r="A50" s="5" t="s">
        <v>7</v>
      </c>
      <c r="B50" s="6" t="s">
        <v>55</v>
      </c>
      <c r="C50" s="5"/>
      <c r="D50" s="6"/>
    </row>
    <row r="51" spans="1:4" s="40" customFormat="1" ht="33" hidden="1">
      <c r="A51" s="5" t="s">
        <v>7</v>
      </c>
      <c r="B51" s="6" t="s">
        <v>60</v>
      </c>
      <c r="C51" s="5"/>
      <c r="D51" s="6"/>
    </row>
    <row r="52" spans="1:4" s="40" customFormat="1" ht="33" hidden="1">
      <c r="A52" s="5" t="s">
        <v>7</v>
      </c>
      <c r="B52" s="6" t="s">
        <v>61</v>
      </c>
      <c r="C52" s="5"/>
      <c r="D52" s="6"/>
    </row>
    <row r="53" spans="1:4" s="40" customFormat="1" ht="16.5" hidden="1">
      <c r="A53" s="5" t="s">
        <v>7</v>
      </c>
      <c r="B53" s="6" t="s">
        <v>24</v>
      </c>
      <c r="C53" s="5"/>
      <c r="D53" s="6"/>
    </row>
    <row r="54" spans="1:4" s="40" customFormat="1" ht="16.5" hidden="1">
      <c r="A54" s="12">
        <v>1.7</v>
      </c>
      <c r="B54" s="10" t="s">
        <v>31</v>
      </c>
      <c r="C54" s="5">
        <v>4</v>
      </c>
      <c r="D54" s="6"/>
    </row>
    <row r="55" spans="1:4" s="40" customFormat="1" ht="33" hidden="1">
      <c r="A55" s="5" t="s">
        <v>7</v>
      </c>
      <c r="B55" s="6" t="s">
        <v>55</v>
      </c>
      <c r="C55" s="5"/>
      <c r="D55" s="6"/>
    </row>
    <row r="56" spans="1:4" s="40" customFormat="1" ht="33" hidden="1">
      <c r="A56" s="5" t="s">
        <v>7</v>
      </c>
      <c r="B56" s="6" t="s">
        <v>60</v>
      </c>
      <c r="C56" s="5"/>
      <c r="D56" s="6"/>
    </row>
    <row r="57" spans="1:4" s="40" customFormat="1" ht="33" hidden="1">
      <c r="A57" s="5" t="s">
        <v>7</v>
      </c>
      <c r="B57" s="6" t="s">
        <v>61</v>
      </c>
      <c r="C57" s="5"/>
      <c r="D57" s="6"/>
    </row>
    <row r="58" spans="1:4" s="40" customFormat="1" ht="16.5" hidden="1">
      <c r="A58" s="5" t="s">
        <v>7</v>
      </c>
      <c r="B58" s="6" t="s">
        <v>24</v>
      </c>
      <c r="C58" s="5"/>
      <c r="D58" s="6"/>
    </row>
    <row r="59" spans="1:4" s="40" customFormat="1" ht="99" hidden="1">
      <c r="A59" s="12">
        <v>1.8</v>
      </c>
      <c r="B59" s="10" t="s">
        <v>27</v>
      </c>
      <c r="C59" s="5">
        <v>4</v>
      </c>
      <c r="D59" s="6"/>
    </row>
    <row r="60" spans="1:4" s="40" customFormat="1" ht="16.5" hidden="1">
      <c r="A60" s="5" t="s">
        <v>7</v>
      </c>
      <c r="B60" s="6" t="s">
        <v>62</v>
      </c>
      <c r="C60" s="5"/>
      <c r="D60" s="6"/>
    </row>
    <row r="61" spans="1:4" s="40" customFormat="1" ht="16.5" hidden="1">
      <c r="A61" s="5" t="s">
        <v>7</v>
      </c>
      <c r="B61" s="6" t="s">
        <v>77</v>
      </c>
      <c r="C61" s="5"/>
      <c r="D61" s="6"/>
    </row>
    <row r="62" spans="1:4" s="40" customFormat="1" ht="185.25" hidden="1" customHeight="1">
      <c r="A62" s="12">
        <v>1.9</v>
      </c>
      <c r="B62" s="10" t="s">
        <v>63</v>
      </c>
      <c r="C62" s="5">
        <v>3</v>
      </c>
      <c r="D62" s="6"/>
    </row>
    <row r="63" spans="1:4" s="40" customFormat="1" ht="16.5" hidden="1">
      <c r="A63" s="5" t="s">
        <v>7</v>
      </c>
      <c r="B63" s="6" t="s">
        <v>9</v>
      </c>
      <c r="C63" s="5"/>
      <c r="D63" s="6"/>
    </row>
    <row r="64" spans="1:4" s="40" customFormat="1" ht="16.5" hidden="1">
      <c r="A64" s="5" t="s">
        <v>7</v>
      </c>
      <c r="B64" s="6" t="s">
        <v>24</v>
      </c>
      <c r="C64" s="5"/>
      <c r="D64" s="6"/>
    </row>
    <row r="65" spans="1:4" s="40" customFormat="1" ht="49.5">
      <c r="A65" s="5" t="s">
        <v>157</v>
      </c>
      <c r="B65" s="6" t="s">
        <v>170</v>
      </c>
      <c r="C65" s="5">
        <v>5</v>
      </c>
      <c r="D65" s="6"/>
    </row>
    <row r="66" spans="1:4" s="40" customFormat="1" ht="42" customHeight="1">
      <c r="A66" s="5" t="s">
        <v>158</v>
      </c>
      <c r="B66" s="17" t="s">
        <v>190</v>
      </c>
      <c r="C66" s="5">
        <v>20</v>
      </c>
      <c r="D66" s="6"/>
    </row>
    <row r="67" spans="1:4" s="40" customFormat="1" ht="53.25" hidden="1" customHeight="1">
      <c r="A67" s="5" t="s">
        <v>7</v>
      </c>
      <c r="B67" s="17" t="s">
        <v>104</v>
      </c>
      <c r="C67" s="5"/>
      <c r="D67" s="6"/>
    </row>
    <row r="68" spans="1:4" s="40" customFormat="1" ht="54" hidden="1" customHeight="1">
      <c r="A68" s="5" t="s">
        <v>7</v>
      </c>
      <c r="B68" s="6" t="s">
        <v>105</v>
      </c>
      <c r="C68" s="5"/>
      <c r="D68" s="6"/>
    </row>
    <row r="69" spans="1:4" s="40" customFormat="1" ht="16.5" hidden="1">
      <c r="A69" s="5" t="s">
        <v>7</v>
      </c>
      <c r="B69" s="6" t="s">
        <v>24</v>
      </c>
      <c r="C69" s="5"/>
      <c r="D69" s="6"/>
    </row>
    <row r="70" spans="1:4" s="40" customFormat="1" ht="34.5" hidden="1">
      <c r="A70" s="11">
        <v>3</v>
      </c>
      <c r="B70" s="7" t="s">
        <v>25</v>
      </c>
      <c r="C70" s="5"/>
      <c r="D70" s="6"/>
    </row>
    <row r="71" spans="1:4" s="40" customFormat="1" ht="33" hidden="1">
      <c r="A71" s="5" t="s">
        <v>7</v>
      </c>
      <c r="B71" s="6" t="s">
        <v>14</v>
      </c>
      <c r="C71" s="5"/>
      <c r="D71" s="6"/>
    </row>
    <row r="72" spans="1:4" s="40" customFormat="1" ht="33" hidden="1">
      <c r="A72" s="5" t="s">
        <v>7</v>
      </c>
      <c r="B72" s="6" t="s">
        <v>13</v>
      </c>
      <c r="C72" s="5"/>
      <c r="D72" s="6"/>
    </row>
    <row r="73" spans="1:4" s="40" customFormat="1" ht="33" hidden="1">
      <c r="A73" s="5" t="s">
        <v>7</v>
      </c>
      <c r="B73" s="6" t="s">
        <v>12</v>
      </c>
      <c r="C73" s="5"/>
      <c r="D73" s="6"/>
    </row>
    <row r="74" spans="1:4" s="40" customFormat="1" ht="52.5" hidden="1" customHeight="1">
      <c r="A74" s="5" t="s">
        <v>7</v>
      </c>
      <c r="B74" s="6" t="s">
        <v>20</v>
      </c>
      <c r="C74" s="5"/>
      <c r="D74" s="6"/>
    </row>
    <row r="75" spans="1:4" s="40" customFormat="1" ht="33" hidden="1">
      <c r="A75" s="5" t="s">
        <v>7</v>
      </c>
      <c r="B75" s="6" t="s">
        <v>18</v>
      </c>
      <c r="C75" s="5"/>
      <c r="D75" s="6"/>
    </row>
    <row r="76" spans="1:4" s="40" customFormat="1" ht="24" customHeight="1">
      <c r="A76" s="5">
        <v>1</v>
      </c>
      <c r="B76" s="6" t="s">
        <v>178</v>
      </c>
      <c r="C76" s="5">
        <f>$C$66*0.5</f>
        <v>10</v>
      </c>
      <c r="D76" s="6"/>
    </row>
    <row r="77" spans="1:4" s="40" customFormat="1" ht="35.25" customHeight="1">
      <c r="A77" s="5">
        <v>2</v>
      </c>
      <c r="B77" s="6" t="s">
        <v>179</v>
      </c>
      <c r="C77" s="5">
        <v>15</v>
      </c>
      <c r="D77" s="6"/>
    </row>
    <row r="78" spans="1:4" s="40" customFormat="1" ht="22.5" customHeight="1">
      <c r="A78" s="5">
        <v>3</v>
      </c>
      <c r="B78" s="6" t="s">
        <v>160</v>
      </c>
      <c r="C78" s="5">
        <v>20</v>
      </c>
      <c r="D78" s="6"/>
    </row>
    <row r="79" spans="1:4" s="40" customFormat="1" ht="72" customHeight="1">
      <c r="A79" s="5" t="s">
        <v>159</v>
      </c>
      <c r="B79" s="6" t="s">
        <v>224</v>
      </c>
      <c r="C79" s="5">
        <v>5</v>
      </c>
      <c r="D79" s="6"/>
    </row>
    <row r="80" spans="1:4" s="40" customFormat="1" ht="24" customHeight="1">
      <c r="A80" s="19"/>
      <c r="B80" s="6" t="s">
        <v>168</v>
      </c>
      <c r="C80" s="5">
        <v>5</v>
      </c>
      <c r="D80" s="6"/>
    </row>
    <row r="81" spans="1:4" s="40" customFormat="1" ht="19.5" customHeight="1">
      <c r="A81" s="19"/>
      <c r="B81" s="6" t="s">
        <v>169</v>
      </c>
      <c r="C81" s="5">
        <v>0</v>
      </c>
      <c r="D81" s="6"/>
    </row>
    <row r="82" spans="1:4" s="39" customFormat="1" ht="51.75" customHeight="1">
      <c r="A82" s="5" t="s">
        <v>221</v>
      </c>
      <c r="B82" s="6" t="s">
        <v>223</v>
      </c>
      <c r="C82" s="5">
        <v>10</v>
      </c>
      <c r="D82" s="6"/>
    </row>
    <row r="83" spans="1:4" s="39" customFormat="1" ht="27.75" customHeight="1">
      <c r="A83" s="5"/>
      <c r="B83" s="6" t="s">
        <v>236</v>
      </c>
      <c r="C83" s="5">
        <v>10</v>
      </c>
      <c r="D83" s="6"/>
    </row>
    <row r="84" spans="1:4" s="39" customFormat="1" ht="27.75" customHeight="1">
      <c r="A84" s="5"/>
      <c r="B84" s="6" t="s">
        <v>237</v>
      </c>
      <c r="C84" s="5">
        <v>0</v>
      </c>
      <c r="D84" s="6"/>
    </row>
    <row r="85" spans="1:4" s="40" customFormat="1" ht="54.75" customHeight="1">
      <c r="A85" s="4" t="s">
        <v>78</v>
      </c>
      <c r="B85" s="3" t="s">
        <v>204</v>
      </c>
      <c r="C85" s="4">
        <f>C86+C91</f>
        <v>30</v>
      </c>
      <c r="D85" s="3"/>
    </row>
    <row r="86" spans="1:4" s="39" customFormat="1" ht="33">
      <c r="A86" s="5" t="s">
        <v>157</v>
      </c>
      <c r="B86" s="6" t="s">
        <v>205</v>
      </c>
      <c r="C86" s="5">
        <v>15</v>
      </c>
      <c r="D86" s="6"/>
    </row>
    <row r="87" spans="1:4" s="40" customFormat="1" ht="50.25" customHeight="1">
      <c r="A87" s="5">
        <v>1</v>
      </c>
      <c r="B87" s="6" t="s">
        <v>199</v>
      </c>
      <c r="C87" s="5">
        <v>15</v>
      </c>
      <c r="D87" s="6"/>
    </row>
    <row r="88" spans="1:4" s="40" customFormat="1" ht="49.5">
      <c r="A88" s="5">
        <v>2</v>
      </c>
      <c r="B88" s="6" t="s">
        <v>206</v>
      </c>
      <c r="C88" s="5">
        <v>12</v>
      </c>
      <c r="D88" s="6"/>
    </row>
    <row r="89" spans="1:4" s="40" customFormat="1" ht="49.5">
      <c r="A89" s="5">
        <v>3</v>
      </c>
      <c r="B89" s="6" t="s">
        <v>202</v>
      </c>
      <c r="C89" s="5">
        <v>9</v>
      </c>
      <c r="D89" s="6"/>
    </row>
    <row r="90" spans="1:4" s="40" customFormat="1" ht="48.75" customHeight="1">
      <c r="A90" s="5">
        <v>4</v>
      </c>
      <c r="B90" s="6" t="s">
        <v>203</v>
      </c>
      <c r="C90" s="5">
        <v>6</v>
      </c>
      <c r="D90" s="6"/>
    </row>
    <row r="91" spans="1:4" s="39" customFormat="1" ht="138" customHeight="1">
      <c r="A91" s="5" t="s">
        <v>158</v>
      </c>
      <c r="B91" s="6" t="s">
        <v>198</v>
      </c>
      <c r="C91" s="5">
        <v>15</v>
      </c>
      <c r="D91" s="6"/>
    </row>
    <row r="92" spans="1:4" s="39" customFormat="1" ht="20.100000000000001" customHeight="1">
      <c r="A92" s="4"/>
      <c r="B92" s="25" t="s">
        <v>236</v>
      </c>
      <c r="C92" s="5">
        <v>15</v>
      </c>
      <c r="D92" s="3"/>
    </row>
    <row r="93" spans="1:4" s="39" customFormat="1" ht="21" customHeight="1">
      <c r="A93" s="4"/>
      <c r="B93" s="25" t="s">
        <v>237</v>
      </c>
      <c r="C93" s="5">
        <v>0</v>
      </c>
      <c r="D93" s="3"/>
    </row>
    <row r="94" spans="1:4" s="40" customFormat="1" ht="33">
      <c r="A94" s="4" t="s">
        <v>51</v>
      </c>
      <c r="B94" s="3" t="s">
        <v>207</v>
      </c>
      <c r="C94" s="4">
        <v>10</v>
      </c>
      <c r="D94" s="3"/>
    </row>
    <row r="95" spans="1:4" s="40" customFormat="1" ht="51.75" customHeight="1">
      <c r="A95" s="5">
        <v>1</v>
      </c>
      <c r="B95" s="6" t="s">
        <v>208</v>
      </c>
      <c r="C95" s="5">
        <v>10</v>
      </c>
      <c r="D95" s="6"/>
    </row>
    <row r="96" spans="1:4" s="40" customFormat="1" ht="49.5">
      <c r="A96" s="5">
        <v>2</v>
      </c>
      <c r="B96" s="6" t="s">
        <v>219</v>
      </c>
      <c r="C96" s="5">
        <v>8</v>
      </c>
      <c r="D96" s="6"/>
    </row>
    <row r="97" spans="1:4" s="40" customFormat="1" ht="49.5">
      <c r="A97" s="5">
        <v>3</v>
      </c>
      <c r="B97" s="6" t="s">
        <v>209</v>
      </c>
      <c r="C97" s="5">
        <v>6</v>
      </c>
      <c r="D97" s="6"/>
    </row>
    <row r="98" spans="1:4" s="40" customFormat="1" ht="50.25" customHeight="1">
      <c r="A98" s="5">
        <v>4</v>
      </c>
      <c r="B98" s="6" t="s">
        <v>210</v>
      </c>
      <c r="C98" s="5">
        <v>4</v>
      </c>
      <c r="D98" s="6"/>
    </row>
    <row r="99" spans="1:4" s="40" customFormat="1" ht="33">
      <c r="A99" s="4" t="s">
        <v>106</v>
      </c>
      <c r="B99" s="3" t="s">
        <v>154</v>
      </c>
      <c r="C99" s="4">
        <v>10</v>
      </c>
      <c r="D99" s="6"/>
    </row>
    <row r="100" spans="1:4" s="40" customFormat="1" ht="33">
      <c r="A100" s="5" t="s">
        <v>157</v>
      </c>
      <c r="B100" s="6" t="s">
        <v>140</v>
      </c>
      <c r="C100" s="5">
        <v>5</v>
      </c>
      <c r="D100" s="6"/>
    </row>
    <row r="101" spans="1:4" s="40" customFormat="1" ht="33">
      <c r="A101" s="5">
        <v>1</v>
      </c>
      <c r="B101" s="6" t="s">
        <v>141</v>
      </c>
      <c r="C101" s="5">
        <v>2</v>
      </c>
      <c r="D101" s="6"/>
    </row>
    <row r="102" spans="1:4" s="40" customFormat="1" ht="33">
      <c r="A102" s="14">
        <v>2</v>
      </c>
      <c r="B102" s="15" t="s">
        <v>142</v>
      </c>
      <c r="C102" s="14">
        <v>3</v>
      </c>
      <c r="D102" s="15"/>
    </row>
    <row r="103" spans="1:4" s="40" customFormat="1" ht="33">
      <c r="A103" s="5" t="s">
        <v>158</v>
      </c>
      <c r="B103" s="6" t="s">
        <v>143</v>
      </c>
      <c r="C103" s="5">
        <v>5</v>
      </c>
      <c r="D103" s="6"/>
    </row>
    <row r="104" spans="1:4" s="40" customFormat="1" ht="16.5">
      <c r="A104" s="5">
        <v>1</v>
      </c>
      <c r="B104" s="6" t="s">
        <v>113</v>
      </c>
      <c r="C104" s="5">
        <v>2</v>
      </c>
      <c r="D104" s="6"/>
    </row>
    <row r="105" spans="1:4" s="40" customFormat="1" ht="16.5">
      <c r="A105" s="5">
        <v>2</v>
      </c>
      <c r="B105" s="6" t="s">
        <v>112</v>
      </c>
      <c r="C105" s="5">
        <v>3</v>
      </c>
      <c r="D105" s="6"/>
    </row>
    <row r="106" spans="1:4" ht="33" hidden="1">
      <c r="A106" s="5">
        <v>2.2999999999999998</v>
      </c>
      <c r="B106" s="6" t="s">
        <v>110</v>
      </c>
      <c r="C106" s="5">
        <v>2</v>
      </c>
      <c r="D106" s="6"/>
    </row>
    <row r="107" spans="1:4" ht="15" customHeight="1">
      <c r="B107" s="35"/>
      <c r="C107" s="48" t="s">
        <v>177</v>
      </c>
      <c r="D107" s="48"/>
    </row>
    <row r="108" spans="1:4" ht="121.5" hidden="1" customHeight="1">
      <c r="A108" s="18" t="s">
        <v>26</v>
      </c>
      <c r="B108" s="57" t="s">
        <v>137</v>
      </c>
      <c r="C108" s="51"/>
      <c r="D108" s="51"/>
    </row>
    <row r="109" spans="1:4" ht="40.5" hidden="1" customHeight="1">
      <c r="B109" s="50" t="s">
        <v>131</v>
      </c>
      <c r="C109" s="51"/>
      <c r="D109" s="51"/>
    </row>
    <row r="110" spans="1:4" ht="90.75" hidden="1" customHeight="1">
      <c r="B110" s="50" t="s">
        <v>136</v>
      </c>
      <c r="C110" s="51"/>
      <c r="D110" s="51"/>
    </row>
    <row r="111" spans="1:4" ht="39.75" hidden="1" customHeight="1">
      <c r="B111" s="50"/>
      <c r="C111" s="51"/>
      <c r="D111" s="51"/>
    </row>
    <row r="112" spans="1:4" ht="15.75">
      <c r="B112" s="35"/>
      <c r="C112" s="47" t="s">
        <v>175</v>
      </c>
      <c r="D112" s="47"/>
    </row>
    <row r="113" spans="2:4" ht="15.75">
      <c r="B113" s="35"/>
      <c r="C113" s="49" t="s">
        <v>176</v>
      </c>
      <c r="D113" s="49"/>
    </row>
  </sheetData>
  <mergeCells count="11">
    <mergeCell ref="C112:D112"/>
    <mergeCell ref="C113:D113"/>
    <mergeCell ref="B109:D109"/>
    <mergeCell ref="B110:D110"/>
    <mergeCell ref="B111:D111"/>
    <mergeCell ref="A1:D1"/>
    <mergeCell ref="A3:D3"/>
    <mergeCell ref="A4:D4"/>
    <mergeCell ref="B108:D108"/>
    <mergeCell ref="C107:D107"/>
    <mergeCell ref="A2:D2"/>
  </mergeCells>
  <phoneticPr fontId="3" type="noConversion"/>
  <pageMargins left="0.82677165354330717" right="0.32" top="0.48" bottom="0.42" header="0.19685039370078741" footer="0.23622047244094491"/>
  <pageSetup paperSize="9" orientation="portrait"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dimension ref="A1:H87"/>
  <sheetViews>
    <sheetView zoomScale="85" zoomScaleNormal="85" workbookViewId="0">
      <selection activeCell="A4" sqref="A4:D4"/>
    </sheetView>
  </sheetViews>
  <sheetFormatPr defaultRowHeight="12.75"/>
  <cols>
    <col min="2" max="2" width="55.85546875" customWidth="1"/>
    <col min="3" max="3" width="15.42578125" customWidth="1"/>
    <col min="4" max="4" width="17.85546875" customWidth="1"/>
  </cols>
  <sheetData>
    <row r="1" spans="1:8" ht="18.75">
      <c r="A1" s="52" t="s">
        <v>5</v>
      </c>
      <c r="B1" s="52"/>
      <c r="C1" s="52"/>
      <c r="D1" s="52"/>
    </row>
    <row r="2" spans="1:8" ht="112.5" customHeight="1">
      <c r="A2" s="55" t="s">
        <v>239</v>
      </c>
      <c r="B2" s="56"/>
      <c r="C2" s="56"/>
      <c r="D2" s="56"/>
    </row>
    <row r="3" spans="1:8" ht="37.5" customHeight="1">
      <c r="A3" s="53" t="s">
        <v>240</v>
      </c>
      <c r="B3" s="54"/>
      <c r="C3" s="54"/>
      <c r="D3" s="54"/>
    </row>
    <row r="4" spans="1:8" ht="32.25" customHeight="1">
      <c r="A4" s="60"/>
      <c r="B4" s="61"/>
      <c r="C4" s="61"/>
      <c r="D4" s="61"/>
    </row>
    <row r="5" spans="1:8" s="40" customFormat="1" ht="33">
      <c r="A5" s="4" t="s">
        <v>0</v>
      </c>
      <c r="B5" s="4" t="s">
        <v>8</v>
      </c>
      <c r="C5" s="4" t="s">
        <v>1</v>
      </c>
      <c r="D5" s="4" t="s">
        <v>122</v>
      </c>
    </row>
    <row r="6" spans="1:8" s="40" customFormat="1" ht="16.5">
      <c r="A6" s="4"/>
      <c r="B6" s="4" t="s">
        <v>120</v>
      </c>
      <c r="C6" s="4">
        <f>SUM(C7,C66,C61)</f>
        <v>100</v>
      </c>
      <c r="D6" s="4"/>
    </row>
    <row r="7" spans="1:8" s="40" customFormat="1" ht="59.25" customHeight="1">
      <c r="A7" s="4" t="s">
        <v>50</v>
      </c>
      <c r="B7" s="44" t="s">
        <v>189</v>
      </c>
      <c r="C7" s="4">
        <v>30</v>
      </c>
      <c r="D7" s="4"/>
    </row>
    <row r="8" spans="1:8" s="40" customFormat="1" ht="33" hidden="1">
      <c r="A8" s="4">
        <v>1</v>
      </c>
      <c r="B8" s="16" t="s">
        <v>32</v>
      </c>
      <c r="C8" s="4">
        <v>50</v>
      </c>
      <c r="D8" s="4"/>
    </row>
    <row r="9" spans="1:8" s="40" customFormat="1" ht="49.5" hidden="1">
      <c r="A9" s="12">
        <v>1.1000000000000001</v>
      </c>
      <c r="B9" s="10" t="s">
        <v>4</v>
      </c>
      <c r="C9" s="5">
        <v>6</v>
      </c>
      <c r="D9" s="6"/>
    </row>
    <row r="10" spans="1:8" s="40" customFormat="1" ht="33" hidden="1">
      <c r="A10" s="5" t="s">
        <v>7</v>
      </c>
      <c r="B10" s="6" t="s">
        <v>15</v>
      </c>
      <c r="C10" s="5"/>
      <c r="D10" s="6"/>
    </row>
    <row r="11" spans="1:8" s="40" customFormat="1" ht="33" hidden="1">
      <c r="A11" s="5"/>
      <c r="B11" s="6" t="s">
        <v>34</v>
      </c>
      <c r="C11" s="5"/>
      <c r="D11" s="6"/>
    </row>
    <row r="12" spans="1:8" s="40" customFormat="1" ht="33" hidden="1">
      <c r="A12" s="5" t="s">
        <v>7</v>
      </c>
      <c r="B12" s="6" t="s">
        <v>35</v>
      </c>
      <c r="C12" s="5"/>
      <c r="D12" s="6"/>
    </row>
    <row r="13" spans="1:8" s="40" customFormat="1" ht="16.5" hidden="1">
      <c r="A13" s="5" t="s">
        <v>7</v>
      </c>
      <c r="B13" s="6" t="s">
        <v>24</v>
      </c>
      <c r="C13" s="5"/>
      <c r="D13" s="6"/>
    </row>
    <row r="14" spans="1:8" s="40" customFormat="1" ht="42" hidden="1" customHeight="1">
      <c r="A14" s="12">
        <v>1.2</v>
      </c>
      <c r="B14" s="13" t="s">
        <v>30</v>
      </c>
      <c r="C14" s="5">
        <v>6</v>
      </c>
      <c r="D14" s="6"/>
      <c r="H14" s="40">
        <f>48/9</f>
        <v>5.333333333333333</v>
      </c>
    </row>
    <row r="15" spans="1:8" s="40" customFormat="1" ht="33" hidden="1">
      <c r="A15" s="5" t="s">
        <v>7</v>
      </c>
      <c r="B15" s="6" t="s">
        <v>67</v>
      </c>
      <c r="C15" s="5"/>
      <c r="D15" s="6"/>
      <c r="H15" s="40">
        <f>C9+C14+C19+C25+C30+C35+C40+C45+C48</f>
        <v>50</v>
      </c>
    </row>
    <row r="16" spans="1:8" s="40" customFormat="1" ht="33" hidden="1">
      <c r="A16" s="5"/>
      <c r="B16" s="6" t="s">
        <v>37</v>
      </c>
      <c r="C16" s="5"/>
      <c r="D16" s="6"/>
    </row>
    <row r="17" spans="1:4" s="40" customFormat="1" ht="33" hidden="1">
      <c r="A17" s="5" t="s">
        <v>7</v>
      </c>
      <c r="B17" s="6" t="s">
        <v>38</v>
      </c>
      <c r="C17" s="5"/>
      <c r="D17" s="6"/>
    </row>
    <row r="18" spans="1:4" s="40" customFormat="1" ht="16.5" hidden="1">
      <c r="A18" s="5" t="s">
        <v>7</v>
      </c>
      <c r="B18" s="6" t="s">
        <v>24</v>
      </c>
      <c r="C18" s="5"/>
      <c r="D18" s="6"/>
    </row>
    <row r="19" spans="1:4" s="40" customFormat="1" ht="33" hidden="1">
      <c r="A19" s="12">
        <v>1.3</v>
      </c>
      <c r="B19" s="10" t="s">
        <v>3</v>
      </c>
      <c r="C19" s="5">
        <v>6</v>
      </c>
      <c r="D19" s="6"/>
    </row>
    <row r="20" spans="1:4" s="40" customFormat="1" ht="33" hidden="1">
      <c r="A20" s="5" t="s">
        <v>7</v>
      </c>
      <c r="B20" s="6" t="s">
        <v>67</v>
      </c>
      <c r="C20" s="5"/>
      <c r="D20" s="6"/>
    </row>
    <row r="21" spans="1:4" s="40" customFormat="1" ht="33" hidden="1">
      <c r="A21" s="5" t="s">
        <v>7</v>
      </c>
      <c r="B21" s="6" t="s">
        <v>68</v>
      </c>
      <c r="C21" s="5"/>
      <c r="D21" s="6"/>
    </row>
    <row r="22" spans="1:4" s="40" customFormat="1" ht="33" hidden="1">
      <c r="A22" s="5" t="s">
        <v>7</v>
      </c>
      <c r="B22" s="6" t="s">
        <v>69</v>
      </c>
      <c r="C22" s="5"/>
      <c r="D22" s="6"/>
    </row>
    <row r="23" spans="1:4" s="40" customFormat="1" ht="33" hidden="1">
      <c r="A23" s="5" t="s">
        <v>7</v>
      </c>
      <c r="B23" s="6" t="s">
        <v>70</v>
      </c>
      <c r="C23" s="5"/>
      <c r="D23" s="6"/>
    </row>
    <row r="24" spans="1:4" s="40" customFormat="1" ht="16.5" hidden="1">
      <c r="A24" s="5" t="s">
        <v>7</v>
      </c>
      <c r="B24" s="6" t="s">
        <v>24</v>
      </c>
      <c r="C24" s="5"/>
      <c r="D24" s="6"/>
    </row>
    <row r="25" spans="1:4" s="40" customFormat="1" ht="16.5" hidden="1">
      <c r="A25" s="12">
        <v>1.4</v>
      </c>
      <c r="B25" s="10" t="s">
        <v>10</v>
      </c>
      <c r="C25" s="5">
        <v>6</v>
      </c>
      <c r="D25" s="6"/>
    </row>
    <row r="26" spans="1:4" s="40" customFormat="1" ht="33" hidden="1">
      <c r="A26" s="5" t="s">
        <v>7</v>
      </c>
      <c r="B26" s="6" t="s">
        <v>67</v>
      </c>
      <c r="C26" s="5"/>
      <c r="D26" s="6"/>
    </row>
    <row r="27" spans="1:4" s="40" customFormat="1" ht="33" hidden="1">
      <c r="A27" s="5" t="s">
        <v>7</v>
      </c>
      <c r="B27" s="6" t="s">
        <v>37</v>
      </c>
      <c r="C27" s="5"/>
      <c r="D27" s="6"/>
    </row>
    <row r="28" spans="1:4" s="40" customFormat="1" ht="33" hidden="1">
      <c r="A28" s="5" t="s">
        <v>7</v>
      </c>
      <c r="B28" s="6" t="s">
        <v>38</v>
      </c>
      <c r="C28" s="5"/>
      <c r="D28" s="6"/>
    </row>
    <row r="29" spans="1:4" s="40" customFormat="1" ht="16.5" hidden="1">
      <c r="A29" s="5" t="s">
        <v>7</v>
      </c>
      <c r="B29" s="6" t="s">
        <v>24</v>
      </c>
      <c r="C29" s="5"/>
      <c r="D29" s="6"/>
    </row>
    <row r="30" spans="1:4" s="40" customFormat="1" ht="16.5" hidden="1">
      <c r="A30" s="12">
        <v>1.5</v>
      </c>
      <c r="B30" s="10" t="s">
        <v>75</v>
      </c>
      <c r="C30" s="5">
        <v>6</v>
      </c>
      <c r="D30" s="6"/>
    </row>
    <row r="31" spans="1:4" s="40" customFormat="1" ht="33" hidden="1">
      <c r="A31" s="5" t="s">
        <v>7</v>
      </c>
      <c r="B31" s="6" t="s">
        <v>67</v>
      </c>
      <c r="C31" s="5"/>
      <c r="D31" s="6"/>
    </row>
    <row r="32" spans="1:4" s="40" customFormat="1" ht="33" hidden="1">
      <c r="A32" s="5" t="s">
        <v>7</v>
      </c>
      <c r="B32" s="6" t="s">
        <v>42</v>
      </c>
      <c r="C32" s="5"/>
      <c r="D32" s="6"/>
    </row>
    <row r="33" spans="1:4" s="40" customFormat="1" ht="33" hidden="1">
      <c r="A33" s="5" t="s">
        <v>7</v>
      </c>
      <c r="B33" s="6" t="s">
        <v>43</v>
      </c>
      <c r="C33" s="5"/>
      <c r="D33" s="6"/>
    </row>
    <row r="34" spans="1:4" s="40" customFormat="1" ht="16.5" hidden="1">
      <c r="A34" s="5" t="s">
        <v>7</v>
      </c>
      <c r="B34" s="6" t="s">
        <v>24</v>
      </c>
      <c r="C34" s="5"/>
      <c r="D34" s="6"/>
    </row>
    <row r="35" spans="1:4" s="40" customFormat="1" ht="16.5" hidden="1">
      <c r="A35" s="12">
        <v>1.6</v>
      </c>
      <c r="B35" s="10" t="s">
        <v>76</v>
      </c>
      <c r="C35" s="5">
        <v>6</v>
      </c>
      <c r="D35" s="6"/>
    </row>
    <row r="36" spans="1:4" s="40" customFormat="1" ht="33" hidden="1">
      <c r="A36" s="5" t="s">
        <v>7</v>
      </c>
      <c r="B36" s="6" t="s">
        <v>67</v>
      </c>
      <c r="C36" s="5"/>
      <c r="D36" s="6"/>
    </row>
    <row r="37" spans="1:4" s="40" customFormat="1" ht="33" hidden="1">
      <c r="A37" s="5" t="s">
        <v>7</v>
      </c>
      <c r="B37" s="6" t="s">
        <v>42</v>
      </c>
      <c r="C37" s="5"/>
      <c r="D37" s="6"/>
    </row>
    <row r="38" spans="1:4" s="40" customFormat="1" ht="33" hidden="1">
      <c r="A38" s="5" t="s">
        <v>7</v>
      </c>
      <c r="B38" s="6" t="s">
        <v>43</v>
      </c>
      <c r="C38" s="5"/>
      <c r="D38" s="6"/>
    </row>
    <row r="39" spans="1:4" s="40" customFormat="1" ht="16.5" hidden="1">
      <c r="A39" s="5" t="s">
        <v>7</v>
      </c>
      <c r="B39" s="6" t="s">
        <v>24</v>
      </c>
      <c r="C39" s="5"/>
      <c r="D39" s="6"/>
    </row>
    <row r="40" spans="1:4" s="40" customFormat="1" ht="16.5" hidden="1">
      <c r="A40" s="12">
        <v>1.7</v>
      </c>
      <c r="B40" s="10" t="s">
        <v>31</v>
      </c>
      <c r="C40" s="5">
        <v>6</v>
      </c>
      <c r="D40" s="6"/>
    </row>
    <row r="41" spans="1:4" s="40" customFormat="1" ht="33" hidden="1">
      <c r="A41" s="5" t="s">
        <v>7</v>
      </c>
      <c r="B41" s="6" t="s">
        <v>67</v>
      </c>
      <c r="C41" s="5"/>
      <c r="D41" s="6"/>
    </row>
    <row r="42" spans="1:4" s="40" customFormat="1" ht="33" hidden="1">
      <c r="A42" s="5" t="s">
        <v>7</v>
      </c>
      <c r="B42" s="6" t="s">
        <v>42</v>
      </c>
      <c r="C42" s="5"/>
      <c r="D42" s="6"/>
    </row>
    <row r="43" spans="1:4" s="40" customFormat="1" ht="33" hidden="1">
      <c r="A43" s="5" t="s">
        <v>7</v>
      </c>
      <c r="B43" s="6" t="s">
        <v>43</v>
      </c>
      <c r="C43" s="5"/>
      <c r="D43" s="6"/>
    </row>
    <row r="44" spans="1:4" s="40" customFormat="1" ht="16.5" hidden="1">
      <c r="A44" s="5" t="s">
        <v>7</v>
      </c>
      <c r="B44" s="6" t="s">
        <v>24</v>
      </c>
      <c r="C44" s="5"/>
      <c r="D44" s="6"/>
    </row>
    <row r="45" spans="1:4" s="40" customFormat="1" ht="99" hidden="1">
      <c r="A45" s="12">
        <v>1.8</v>
      </c>
      <c r="B45" s="10" t="s">
        <v>27</v>
      </c>
      <c r="C45" s="5">
        <v>4</v>
      </c>
      <c r="D45" s="6"/>
    </row>
    <row r="46" spans="1:4" s="40" customFormat="1" ht="16.5" hidden="1">
      <c r="A46" s="5" t="s">
        <v>7</v>
      </c>
      <c r="B46" s="6" t="s">
        <v>62</v>
      </c>
      <c r="C46" s="5"/>
      <c r="D46" s="6"/>
    </row>
    <row r="47" spans="1:4" s="40" customFormat="1" ht="16.5" hidden="1">
      <c r="A47" s="5" t="s">
        <v>7</v>
      </c>
      <c r="B47" s="6" t="s">
        <v>24</v>
      </c>
      <c r="C47" s="5"/>
      <c r="D47" s="6"/>
    </row>
    <row r="48" spans="1:4" s="40" customFormat="1" ht="207" hidden="1" customHeight="1">
      <c r="A48" s="12">
        <v>1.9</v>
      </c>
      <c r="B48" s="10" t="s">
        <v>63</v>
      </c>
      <c r="C48" s="12">
        <v>4</v>
      </c>
      <c r="D48" s="6"/>
    </row>
    <row r="49" spans="1:4" s="40" customFormat="1" ht="16.5" hidden="1">
      <c r="A49" s="5" t="s">
        <v>7</v>
      </c>
      <c r="B49" s="6" t="s">
        <v>62</v>
      </c>
      <c r="C49" s="5"/>
      <c r="D49" s="6"/>
    </row>
    <row r="50" spans="1:4" s="40" customFormat="1" ht="33" hidden="1">
      <c r="A50" s="5" t="s">
        <v>7</v>
      </c>
      <c r="B50" s="6" t="s">
        <v>77</v>
      </c>
      <c r="C50" s="5"/>
      <c r="D50" s="6"/>
    </row>
    <row r="51" spans="1:4" s="40" customFormat="1" ht="30.75" customHeight="1">
      <c r="A51" s="5">
        <v>1</v>
      </c>
      <c r="B51" s="6" t="s">
        <v>178</v>
      </c>
      <c r="C51" s="5">
        <f>$C$7*1/3</f>
        <v>10</v>
      </c>
      <c r="D51" s="6"/>
    </row>
    <row r="52" spans="1:4" s="40" customFormat="1" ht="37.5" customHeight="1">
      <c r="A52" s="5">
        <v>2</v>
      </c>
      <c r="B52" s="6" t="s">
        <v>179</v>
      </c>
      <c r="C52" s="5">
        <f>$C$7*2/3</f>
        <v>20</v>
      </c>
      <c r="D52" s="6"/>
    </row>
    <row r="53" spans="1:4" s="40" customFormat="1" ht="27" customHeight="1">
      <c r="A53" s="5">
        <v>3</v>
      </c>
      <c r="B53" s="6" t="s">
        <v>160</v>
      </c>
      <c r="C53" s="5">
        <f>$C$7*3/3</f>
        <v>30</v>
      </c>
      <c r="D53" s="6"/>
    </row>
    <row r="54" spans="1:4" s="40" customFormat="1" ht="69" hidden="1" customHeight="1">
      <c r="A54" s="5" t="s">
        <v>7</v>
      </c>
      <c r="B54" s="17" t="s">
        <v>102</v>
      </c>
      <c r="C54" s="5"/>
      <c r="D54" s="6"/>
    </row>
    <row r="55" spans="1:4" s="40" customFormat="1" ht="74.25" hidden="1" customHeight="1">
      <c r="A55" s="5" t="s">
        <v>7</v>
      </c>
      <c r="B55" s="6" t="s">
        <v>103</v>
      </c>
      <c r="C55" s="5"/>
      <c r="D55" s="6"/>
    </row>
    <row r="56" spans="1:4" s="40" customFormat="1" ht="16.5" hidden="1">
      <c r="A56" s="5" t="s">
        <v>7</v>
      </c>
      <c r="B56" s="6" t="s">
        <v>24</v>
      </c>
      <c r="C56" s="5"/>
      <c r="D56" s="6"/>
    </row>
    <row r="57" spans="1:4" s="40" customFormat="1" ht="34.5" hidden="1">
      <c r="A57" s="11">
        <v>3</v>
      </c>
      <c r="B57" s="7" t="s">
        <v>25</v>
      </c>
      <c r="C57" s="5"/>
      <c r="D57" s="6"/>
    </row>
    <row r="58" spans="1:4" s="40" customFormat="1" ht="33" hidden="1">
      <c r="A58" s="5" t="s">
        <v>7</v>
      </c>
      <c r="B58" s="6" t="s">
        <v>14</v>
      </c>
      <c r="C58" s="5"/>
      <c r="D58" s="6"/>
    </row>
    <row r="59" spans="1:4" s="40" customFormat="1" ht="33" hidden="1">
      <c r="A59" s="5" t="s">
        <v>7</v>
      </c>
      <c r="B59" s="6" t="s">
        <v>13</v>
      </c>
      <c r="C59" s="5"/>
      <c r="D59" s="6"/>
    </row>
    <row r="60" spans="1:4" s="40" customFormat="1" ht="33" hidden="1">
      <c r="A60" s="5" t="s">
        <v>7</v>
      </c>
      <c r="B60" s="6" t="s">
        <v>12</v>
      </c>
      <c r="C60" s="5"/>
      <c r="D60" s="6"/>
    </row>
    <row r="61" spans="1:4" s="40" customFormat="1" ht="50.25" customHeight="1">
      <c r="A61" s="4" t="s">
        <v>47</v>
      </c>
      <c r="B61" s="3" t="s">
        <v>192</v>
      </c>
      <c r="C61" s="46">
        <v>50</v>
      </c>
      <c r="D61" s="3"/>
    </row>
    <row r="62" spans="1:4" s="40" customFormat="1" ht="34.5" customHeight="1">
      <c r="A62" s="5">
        <v>1</v>
      </c>
      <c r="B62" s="6" t="s">
        <v>193</v>
      </c>
      <c r="C62" s="5">
        <v>50</v>
      </c>
      <c r="D62" s="6"/>
    </row>
    <row r="63" spans="1:4" s="40" customFormat="1" ht="33">
      <c r="A63" s="5">
        <v>2</v>
      </c>
      <c r="B63" s="6" t="s">
        <v>194</v>
      </c>
      <c r="C63" s="5">
        <v>45</v>
      </c>
      <c r="D63" s="6"/>
    </row>
    <row r="64" spans="1:4" s="40" customFormat="1" ht="34.5" customHeight="1">
      <c r="A64" s="5">
        <v>3</v>
      </c>
      <c r="B64" s="6" t="s">
        <v>195</v>
      </c>
      <c r="C64" s="5">
        <v>40</v>
      </c>
      <c r="D64" s="6"/>
    </row>
    <row r="65" spans="1:6" s="40" customFormat="1" ht="34.5" customHeight="1">
      <c r="A65" s="5">
        <v>4</v>
      </c>
      <c r="B65" s="6" t="s">
        <v>196</v>
      </c>
      <c r="C65" s="5">
        <v>35</v>
      </c>
      <c r="D65" s="6"/>
    </row>
    <row r="66" spans="1:6" s="40" customFormat="1" ht="43.5" customHeight="1">
      <c r="A66" s="4" t="s">
        <v>49</v>
      </c>
      <c r="B66" s="3" t="s">
        <v>145</v>
      </c>
      <c r="C66" s="46">
        <v>20</v>
      </c>
      <c r="D66" s="6"/>
    </row>
    <row r="67" spans="1:6" s="40" customFormat="1" ht="33">
      <c r="A67" s="5" t="s">
        <v>157</v>
      </c>
      <c r="B67" s="6" t="s">
        <v>140</v>
      </c>
      <c r="C67" s="5">
        <v>10</v>
      </c>
      <c r="D67" s="6"/>
    </row>
    <row r="68" spans="1:6" s="40" customFormat="1" ht="36.75" customHeight="1">
      <c r="A68" s="5">
        <v>1</v>
      </c>
      <c r="B68" s="6" t="s">
        <v>141</v>
      </c>
      <c r="C68" s="5">
        <v>5</v>
      </c>
      <c r="D68" s="6"/>
    </row>
    <row r="69" spans="1:6" s="40" customFormat="1" ht="33">
      <c r="A69" s="14">
        <v>2</v>
      </c>
      <c r="B69" s="6" t="s">
        <v>142</v>
      </c>
      <c r="C69" s="14">
        <v>5</v>
      </c>
      <c r="D69" s="15"/>
    </row>
    <row r="70" spans="1:6" s="40" customFormat="1" ht="40.5" customHeight="1">
      <c r="A70" s="5" t="s">
        <v>158</v>
      </c>
      <c r="B70" s="6" t="s">
        <v>143</v>
      </c>
      <c r="C70" s="5">
        <v>10</v>
      </c>
      <c r="D70" s="6"/>
    </row>
    <row r="71" spans="1:6" s="40" customFormat="1" ht="36" customHeight="1">
      <c r="A71" s="5">
        <v>1</v>
      </c>
      <c r="B71" s="6" t="s">
        <v>144</v>
      </c>
      <c r="C71" s="5">
        <v>4</v>
      </c>
      <c r="D71" s="6"/>
    </row>
    <row r="72" spans="1:6" s="40" customFormat="1" ht="16.5">
      <c r="A72" s="5">
        <v>2</v>
      </c>
      <c r="B72" s="6" t="s">
        <v>112</v>
      </c>
      <c r="C72" s="5">
        <v>6</v>
      </c>
      <c r="D72" s="6"/>
    </row>
    <row r="73" spans="1:6" ht="33" hidden="1">
      <c r="A73" s="5">
        <v>2.2999999999999998</v>
      </c>
      <c r="B73" s="6" t="s">
        <v>110</v>
      </c>
      <c r="C73" s="5">
        <v>4</v>
      </c>
      <c r="D73" s="6"/>
      <c r="F73" t="s">
        <v>127</v>
      </c>
    </row>
    <row r="74" spans="1:6" ht="49.5" hidden="1">
      <c r="A74" s="5" t="s">
        <v>7</v>
      </c>
      <c r="B74" s="6" t="s">
        <v>16</v>
      </c>
      <c r="C74" s="5"/>
      <c r="D74" s="6"/>
    </row>
    <row r="75" spans="1:6" ht="33" hidden="1">
      <c r="A75" s="5" t="s">
        <v>7</v>
      </c>
      <c r="B75" s="6" t="s">
        <v>22</v>
      </c>
      <c r="C75" s="5"/>
      <c r="D75" s="6"/>
    </row>
    <row r="76" spans="1:6" ht="33" hidden="1">
      <c r="A76" s="5" t="s">
        <v>7</v>
      </c>
      <c r="B76" s="6" t="s">
        <v>23</v>
      </c>
      <c r="C76" s="5"/>
      <c r="D76" s="6"/>
    </row>
    <row r="77" spans="1:6" ht="16.5">
      <c r="A77" s="30"/>
      <c r="B77" s="31"/>
      <c r="C77" s="34"/>
      <c r="D77" s="33"/>
    </row>
    <row r="78" spans="1:6" ht="15.75">
      <c r="B78" s="35"/>
      <c r="C78" s="62" t="s">
        <v>177</v>
      </c>
      <c r="D78" s="62"/>
    </row>
    <row r="79" spans="1:6" ht="126" hidden="1" customHeight="1">
      <c r="A79" s="18" t="s">
        <v>26</v>
      </c>
      <c r="B79" s="57" t="s">
        <v>137</v>
      </c>
      <c r="C79" s="51"/>
      <c r="D79" s="51"/>
    </row>
    <row r="80" spans="1:6" ht="48.75" hidden="1" customHeight="1">
      <c r="B80" s="50" t="s">
        <v>131</v>
      </c>
      <c r="C80" s="51"/>
      <c r="D80" s="51"/>
    </row>
    <row r="81" spans="2:4" ht="83.25" hidden="1" customHeight="1">
      <c r="B81" s="50" t="s">
        <v>136</v>
      </c>
      <c r="C81" s="51"/>
      <c r="D81" s="51"/>
    </row>
    <row r="82" spans="2:4" ht="99.75" hidden="1" customHeight="1">
      <c r="B82" s="50"/>
      <c r="C82" s="51"/>
      <c r="D82" s="51"/>
    </row>
    <row r="83" spans="2:4" ht="39" hidden="1" customHeight="1">
      <c r="B83" s="35"/>
      <c r="C83" s="36"/>
      <c r="D83" s="35"/>
    </row>
    <row r="84" spans="2:4" ht="15.75">
      <c r="B84" s="35"/>
      <c r="C84" s="47" t="s">
        <v>175</v>
      </c>
      <c r="D84" s="47"/>
    </row>
    <row r="85" spans="2:4" ht="15.75">
      <c r="B85" s="35"/>
      <c r="C85" s="49" t="s">
        <v>176</v>
      </c>
      <c r="D85" s="49"/>
    </row>
    <row r="86" spans="2:4">
      <c r="C86" s="1"/>
    </row>
    <row r="87" spans="2:4">
      <c r="C87" s="1"/>
    </row>
  </sheetData>
  <mergeCells count="11">
    <mergeCell ref="C84:D84"/>
    <mergeCell ref="C85:D85"/>
    <mergeCell ref="B81:D81"/>
    <mergeCell ref="B82:D82"/>
    <mergeCell ref="A1:D1"/>
    <mergeCell ref="A3:D3"/>
    <mergeCell ref="A4:D4"/>
    <mergeCell ref="B79:D79"/>
    <mergeCell ref="B80:D80"/>
    <mergeCell ref="C78:D78"/>
    <mergeCell ref="A2:D2"/>
  </mergeCells>
  <phoneticPr fontId="3" type="noConversion"/>
  <pageMargins left="0.39" right="0.32" top="0.68" bottom="0.75" header="0.47244094488188981" footer="0.51181102362204722"/>
  <pageSetup paperSize="9" orientation="portrait"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dimension ref="A1:J72"/>
  <sheetViews>
    <sheetView topLeftCell="A52" workbookViewId="0">
      <selection activeCell="B59" sqref="B59"/>
    </sheetView>
  </sheetViews>
  <sheetFormatPr defaultRowHeight="12.75"/>
  <cols>
    <col min="1" max="1" width="7.42578125" customWidth="1"/>
    <col min="2" max="2" width="63.5703125" customWidth="1"/>
    <col min="3" max="3" width="12.85546875" customWidth="1"/>
    <col min="4" max="4" width="13" customWidth="1"/>
    <col min="5" max="5" width="16.85546875" hidden="1" customWidth="1"/>
  </cols>
  <sheetData>
    <row r="1" spans="1:9" ht="25.5" customHeight="1">
      <c r="A1" s="52" t="s">
        <v>173</v>
      </c>
      <c r="B1" s="52"/>
      <c r="C1" s="52"/>
      <c r="D1" s="52"/>
      <c r="E1" s="52"/>
    </row>
    <row r="2" spans="1:9" ht="57.75" customHeight="1">
      <c r="A2" s="55" t="s">
        <v>229</v>
      </c>
      <c r="B2" s="55"/>
      <c r="C2" s="55"/>
      <c r="D2" s="55"/>
      <c r="E2" s="42"/>
      <c r="F2" s="42"/>
    </row>
    <row r="3" spans="1:9" ht="17.25">
      <c r="A3" s="67" t="s">
        <v>171</v>
      </c>
      <c r="B3" s="67"/>
      <c r="C3" s="67"/>
      <c r="D3" s="67"/>
      <c r="E3" s="67"/>
    </row>
    <row r="4" spans="1:9" ht="37.5" customHeight="1">
      <c r="A4" s="53" t="s">
        <v>227</v>
      </c>
      <c r="B4" s="63"/>
      <c r="C4" s="63"/>
      <c r="D4" s="63"/>
      <c r="E4" s="63"/>
    </row>
    <row r="5" spans="1:9" ht="18.75">
      <c r="A5" s="60"/>
      <c r="B5" s="60"/>
      <c r="C5" s="60"/>
      <c r="D5" s="60"/>
      <c r="E5" s="60"/>
    </row>
    <row r="6" spans="1:9" s="40" customFormat="1" ht="33">
      <c r="A6" s="4" t="s">
        <v>0</v>
      </c>
      <c r="B6" s="4" t="s">
        <v>8</v>
      </c>
      <c r="C6" s="4" t="s">
        <v>1</v>
      </c>
      <c r="D6" s="4" t="s">
        <v>122</v>
      </c>
      <c r="E6" s="4" t="s">
        <v>2</v>
      </c>
    </row>
    <row r="7" spans="1:9" s="40" customFormat="1" ht="16.5">
      <c r="A7" s="4"/>
      <c r="B7" s="4" t="s">
        <v>120</v>
      </c>
      <c r="C7" s="4">
        <f>C8+C59</f>
        <v>100</v>
      </c>
      <c r="D7" s="4"/>
      <c r="E7" s="3"/>
    </row>
    <row r="8" spans="1:9" s="40" customFormat="1" ht="16.5">
      <c r="A8" s="4" t="s">
        <v>46</v>
      </c>
      <c r="B8" s="16" t="s">
        <v>230</v>
      </c>
      <c r="C8" s="4">
        <f>C10+C15+C25+C30+C35+C44+C45+C48+C51+C52</f>
        <v>70</v>
      </c>
      <c r="D8" s="4"/>
      <c r="E8" s="3"/>
    </row>
    <row r="9" spans="1:9" s="43" customFormat="1" ht="21" customHeight="1">
      <c r="A9" s="5" t="s">
        <v>157</v>
      </c>
      <c r="B9" s="45" t="s">
        <v>187</v>
      </c>
      <c r="C9" s="5">
        <f>SUM(C10,C15,C25,C30,C35,C44,C45,C48,C51)</f>
        <v>55</v>
      </c>
      <c r="D9" s="5"/>
      <c r="E9" s="6"/>
    </row>
    <row r="10" spans="1:9" s="40" customFormat="1" ht="20.25" customHeight="1">
      <c r="A10" s="5">
        <v>1</v>
      </c>
      <c r="B10" s="6" t="s">
        <v>180</v>
      </c>
      <c r="C10" s="5">
        <v>6</v>
      </c>
      <c r="D10" s="6"/>
      <c r="E10" s="6"/>
    </row>
    <row r="11" spans="1:9" s="40" customFormat="1" ht="16.5" hidden="1">
      <c r="A11" s="5" t="s">
        <v>7</v>
      </c>
      <c r="B11" s="6" t="s">
        <v>79</v>
      </c>
      <c r="C11" s="5"/>
      <c r="D11" s="6"/>
      <c r="E11" s="6"/>
      <c r="I11" s="40">
        <f>60/9</f>
        <v>6.666666666666667</v>
      </c>
    </row>
    <row r="12" spans="1:9" s="40" customFormat="1" ht="33" hidden="1">
      <c r="A12" s="5"/>
      <c r="B12" s="6" t="s">
        <v>80</v>
      </c>
      <c r="C12" s="5"/>
      <c r="D12" s="6"/>
      <c r="E12" s="6"/>
    </row>
    <row r="13" spans="1:9" s="40" customFormat="1" ht="16.5" hidden="1">
      <c r="A13" s="5" t="s">
        <v>7</v>
      </c>
      <c r="B13" s="6" t="s">
        <v>81</v>
      </c>
      <c r="C13" s="5"/>
      <c r="D13" s="6"/>
      <c r="E13" s="6"/>
    </row>
    <row r="14" spans="1:9" s="40" customFormat="1" ht="16.5" hidden="1">
      <c r="A14" s="5" t="s">
        <v>7</v>
      </c>
      <c r="B14" s="6" t="s">
        <v>24</v>
      </c>
      <c r="C14" s="5"/>
      <c r="D14" s="6"/>
      <c r="E14" s="6"/>
      <c r="I14" s="40" t="e">
        <f>C10+C15+#REF!+C25+C30+C35+#REF!+C45+C48</f>
        <v>#REF!</v>
      </c>
    </row>
    <row r="15" spans="1:9" s="40" customFormat="1" ht="20.25" customHeight="1">
      <c r="A15" s="5">
        <v>2</v>
      </c>
      <c r="B15" s="6" t="s">
        <v>133</v>
      </c>
      <c r="C15" s="5">
        <v>6</v>
      </c>
      <c r="D15" s="6"/>
      <c r="E15" s="6"/>
    </row>
    <row r="16" spans="1:9" s="40" customFormat="1" ht="16.5" hidden="1">
      <c r="A16" s="5">
        <v>2</v>
      </c>
      <c r="B16" s="6" t="s">
        <v>36</v>
      </c>
      <c r="C16" s="5"/>
      <c r="D16" s="6"/>
      <c r="E16" s="6"/>
    </row>
    <row r="17" spans="1:5" s="40" customFormat="1" ht="33" hidden="1">
      <c r="A17" s="5" t="s">
        <v>7</v>
      </c>
      <c r="B17" s="6" t="s">
        <v>71</v>
      </c>
      <c r="C17" s="5"/>
      <c r="D17" s="6"/>
      <c r="E17" s="6"/>
    </row>
    <row r="18" spans="1:5" s="40" customFormat="1" ht="16.5" hidden="1">
      <c r="A18" s="5"/>
      <c r="B18" s="6" t="s">
        <v>72</v>
      </c>
      <c r="C18" s="5"/>
      <c r="D18" s="6"/>
      <c r="E18" s="6"/>
    </row>
    <row r="19" spans="1:5" s="40" customFormat="1" ht="16.5" hidden="1">
      <c r="A19" s="5" t="s">
        <v>7</v>
      </c>
      <c r="B19" s="6" t="s">
        <v>24</v>
      </c>
      <c r="C19" s="5"/>
      <c r="D19" s="6"/>
      <c r="E19" s="6"/>
    </row>
    <row r="20" spans="1:5" s="40" customFormat="1" ht="33" hidden="1" customHeight="1">
      <c r="A20" s="5" t="s">
        <v>7</v>
      </c>
      <c r="B20" s="6" t="s">
        <v>36</v>
      </c>
      <c r="C20" s="5"/>
      <c r="D20" s="6"/>
      <c r="E20" s="6"/>
    </row>
    <row r="21" spans="1:5" s="40" customFormat="1" ht="33" hidden="1" customHeight="1">
      <c r="A21" s="5">
        <v>3</v>
      </c>
      <c r="B21" s="6" t="s">
        <v>39</v>
      </c>
      <c r="C21" s="5"/>
      <c r="D21" s="6"/>
      <c r="E21" s="6"/>
    </row>
    <row r="22" spans="1:5" s="40" customFormat="1" ht="33" hidden="1" customHeight="1">
      <c r="A22" s="5">
        <v>3</v>
      </c>
      <c r="B22" s="6" t="s">
        <v>40</v>
      </c>
      <c r="C22" s="5"/>
      <c r="D22" s="6"/>
      <c r="E22" s="6"/>
    </row>
    <row r="23" spans="1:5" s="40" customFormat="1" ht="33" hidden="1" customHeight="1">
      <c r="A23" s="5" t="s">
        <v>7</v>
      </c>
      <c r="B23" s="6" t="s">
        <v>41</v>
      </c>
      <c r="C23" s="5"/>
      <c r="D23" s="6"/>
      <c r="E23" s="6"/>
    </row>
    <row r="24" spans="1:5" s="40" customFormat="1" ht="33" hidden="1" customHeight="1">
      <c r="A24" s="5"/>
      <c r="B24" s="6" t="s">
        <v>24</v>
      </c>
      <c r="C24" s="5"/>
      <c r="D24" s="6"/>
      <c r="E24" s="6"/>
    </row>
    <row r="25" spans="1:5" s="40" customFormat="1" ht="16.5">
      <c r="A25" s="5">
        <v>3</v>
      </c>
      <c r="B25" s="6" t="s">
        <v>134</v>
      </c>
      <c r="C25" s="5">
        <v>6</v>
      </c>
      <c r="D25" s="6"/>
      <c r="E25" s="6"/>
    </row>
    <row r="26" spans="1:5" s="40" customFormat="1" ht="33" hidden="1" customHeight="1">
      <c r="A26" s="5" t="s">
        <v>7</v>
      </c>
      <c r="B26" s="6" t="s">
        <v>36</v>
      </c>
      <c r="C26" s="5"/>
      <c r="D26" s="6"/>
      <c r="E26" s="6"/>
    </row>
    <row r="27" spans="1:5" s="40" customFormat="1" ht="33" hidden="1" customHeight="1">
      <c r="A27" s="5">
        <v>4</v>
      </c>
      <c r="B27" s="6" t="s">
        <v>71</v>
      </c>
      <c r="C27" s="5"/>
      <c r="D27" s="6"/>
      <c r="E27" s="6"/>
    </row>
    <row r="28" spans="1:5" s="40" customFormat="1" ht="33" hidden="1" customHeight="1">
      <c r="A28" s="5">
        <v>4</v>
      </c>
      <c r="B28" s="6" t="s">
        <v>72</v>
      </c>
      <c r="C28" s="5"/>
      <c r="D28" s="6"/>
      <c r="E28" s="6"/>
    </row>
    <row r="29" spans="1:5" s="40" customFormat="1" ht="33" hidden="1" customHeight="1">
      <c r="A29" s="5" t="s">
        <v>7</v>
      </c>
      <c r="B29" s="6" t="s">
        <v>24</v>
      </c>
      <c r="C29" s="5"/>
      <c r="D29" s="6"/>
      <c r="E29" s="6"/>
    </row>
    <row r="30" spans="1:5" s="40" customFormat="1" ht="16.5">
      <c r="A30" s="5">
        <v>4</v>
      </c>
      <c r="B30" s="6" t="s">
        <v>135</v>
      </c>
      <c r="C30" s="5">
        <v>6</v>
      </c>
      <c r="D30" s="6"/>
      <c r="E30" s="6"/>
    </row>
    <row r="31" spans="1:5" s="40" customFormat="1" ht="33" hidden="1" customHeight="1">
      <c r="A31" s="5" t="s">
        <v>7</v>
      </c>
      <c r="B31" s="6" t="s">
        <v>36</v>
      </c>
      <c r="C31" s="5"/>
      <c r="D31" s="6"/>
      <c r="E31" s="6"/>
    </row>
    <row r="32" spans="1:5" s="40" customFormat="1" ht="33" hidden="1" customHeight="1">
      <c r="A32" s="5" t="s">
        <v>7</v>
      </c>
      <c r="B32" s="6" t="s">
        <v>73</v>
      </c>
      <c r="C32" s="5"/>
      <c r="D32" s="6"/>
      <c r="E32" s="6"/>
    </row>
    <row r="33" spans="1:5" s="40" customFormat="1" ht="33" hidden="1" customHeight="1">
      <c r="A33" s="5">
        <v>5</v>
      </c>
      <c r="B33" s="6" t="s">
        <v>74</v>
      </c>
      <c r="C33" s="5"/>
      <c r="D33" s="6"/>
      <c r="E33" s="6"/>
    </row>
    <row r="34" spans="1:5" s="40" customFormat="1" ht="33" hidden="1" customHeight="1">
      <c r="A34" s="5">
        <v>5</v>
      </c>
      <c r="B34" s="6" t="s">
        <v>24</v>
      </c>
      <c r="C34" s="5"/>
      <c r="D34" s="6"/>
      <c r="E34" s="6"/>
    </row>
    <row r="35" spans="1:5" s="40" customFormat="1" ht="16.5">
      <c r="A35" s="5">
        <v>5</v>
      </c>
      <c r="B35" s="6" t="s">
        <v>138</v>
      </c>
      <c r="C35" s="5">
        <v>6</v>
      </c>
      <c r="D35" s="6"/>
      <c r="E35" s="6"/>
    </row>
    <row r="36" spans="1:5" s="40" customFormat="1" ht="33" hidden="1" customHeight="1">
      <c r="A36" s="5"/>
      <c r="B36" s="6" t="s">
        <v>36</v>
      </c>
      <c r="C36" s="5"/>
      <c r="D36" s="6"/>
      <c r="E36" s="6"/>
    </row>
    <row r="37" spans="1:5" s="40" customFormat="1" ht="33" hidden="1" customHeight="1">
      <c r="A37" s="5" t="s">
        <v>7</v>
      </c>
      <c r="B37" s="6" t="s">
        <v>73</v>
      </c>
      <c r="C37" s="5"/>
      <c r="D37" s="6"/>
      <c r="E37" s="6"/>
    </row>
    <row r="38" spans="1:5" s="40" customFormat="1" ht="33" hidden="1" customHeight="1">
      <c r="A38" s="5" t="s">
        <v>7</v>
      </c>
      <c r="B38" s="6" t="s">
        <v>74</v>
      </c>
      <c r="C38" s="5"/>
      <c r="D38" s="6"/>
      <c r="E38" s="6"/>
    </row>
    <row r="39" spans="1:5" s="40" customFormat="1" ht="33" hidden="1" customHeight="1">
      <c r="A39" s="5">
        <v>6</v>
      </c>
      <c r="B39" s="6" t="s">
        <v>24</v>
      </c>
      <c r="C39" s="5"/>
      <c r="D39" s="6"/>
      <c r="E39" s="6"/>
    </row>
    <row r="40" spans="1:5" s="40" customFormat="1" ht="33" hidden="1" customHeight="1">
      <c r="A40" s="5">
        <v>6</v>
      </c>
      <c r="B40" s="6" t="s">
        <v>36</v>
      </c>
      <c r="C40" s="5"/>
      <c r="D40" s="6"/>
      <c r="E40" s="6"/>
    </row>
    <row r="41" spans="1:5" s="40" customFormat="1" ht="33" hidden="1" customHeight="1">
      <c r="A41" s="5"/>
      <c r="B41" s="6" t="s">
        <v>73</v>
      </c>
      <c r="C41" s="5"/>
      <c r="D41" s="6"/>
      <c r="E41" s="6"/>
    </row>
    <row r="42" spans="1:5" s="40" customFormat="1" ht="33" hidden="1" customHeight="1">
      <c r="A42" s="5" t="s">
        <v>7</v>
      </c>
      <c r="B42" s="6" t="s">
        <v>74</v>
      </c>
      <c r="C42" s="5"/>
      <c r="D42" s="6"/>
      <c r="E42" s="6"/>
    </row>
    <row r="43" spans="1:5" s="40" customFormat="1" ht="33" hidden="1" customHeight="1">
      <c r="A43" s="5" t="s">
        <v>7</v>
      </c>
      <c r="B43" s="6" t="s">
        <v>24</v>
      </c>
      <c r="C43" s="5"/>
      <c r="D43" s="6"/>
      <c r="E43" s="6"/>
    </row>
    <row r="44" spans="1:5" s="40" customFormat="1" ht="23.25" customHeight="1">
      <c r="A44" s="5">
        <v>6</v>
      </c>
      <c r="B44" s="6" t="s">
        <v>30</v>
      </c>
      <c r="C44" s="5">
        <v>6</v>
      </c>
      <c r="D44" s="6"/>
      <c r="E44" s="6"/>
    </row>
    <row r="45" spans="1:5" s="40" customFormat="1" ht="22.5" customHeight="1">
      <c r="A45" s="5">
        <v>7</v>
      </c>
      <c r="B45" s="6" t="s">
        <v>10</v>
      </c>
      <c r="C45" s="5">
        <v>6</v>
      </c>
      <c r="D45" s="6"/>
      <c r="E45" s="6"/>
    </row>
    <row r="46" spans="1:5" s="40" customFormat="1" ht="33" hidden="1" customHeight="1">
      <c r="A46" s="5">
        <v>7</v>
      </c>
      <c r="B46" s="6" t="s">
        <v>91</v>
      </c>
      <c r="C46" s="5"/>
      <c r="D46" s="6"/>
      <c r="E46" s="6"/>
    </row>
    <row r="47" spans="1:5" s="40" customFormat="1" ht="33" hidden="1" customHeight="1">
      <c r="A47" s="5"/>
      <c r="B47" s="6" t="s">
        <v>24</v>
      </c>
      <c r="C47" s="5"/>
      <c r="D47" s="6"/>
      <c r="E47" s="6"/>
    </row>
    <row r="48" spans="1:5" s="40" customFormat="1" ht="36.75" customHeight="1">
      <c r="A48" s="5">
        <v>8</v>
      </c>
      <c r="B48" s="20" t="s">
        <v>132</v>
      </c>
      <c r="C48" s="5">
        <v>6</v>
      </c>
      <c r="D48" s="6"/>
      <c r="E48" s="6"/>
    </row>
    <row r="49" spans="1:5" s="40" customFormat="1" ht="33" hidden="1" customHeight="1">
      <c r="A49" s="5" t="s">
        <v>7</v>
      </c>
      <c r="B49" s="6" t="s">
        <v>33</v>
      </c>
      <c r="C49" s="5"/>
      <c r="D49" s="6"/>
      <c r="E49" s="6"/>
    </row>
    <row r="50" spans="1:5" s="40" customFormat="1" ht="33" hidden="1" customHeight="1">
      <c r="A50" s="5" t="s">
        <v>7</v>
      </c>
      <c r="B50" s="6" t="s">
        <v>24</v>
      </c>
      <c r="C50" s="5"/>
      <c r="D50" s="6"/>
      <c r="E50" s="6"/>
    </row>
    <row r="51" spans="1:5" s="40" customFormat="1" ht="69.75" customHeight="1">
      <c r="A51" s="5">
        <v>9</v>
      </c>
      <c r="B51" s="6" t="s">
        <v>174</v>
      </c>
      <c r="C51" s="5">
        <v>7</v>
      </c>
      <c r="D51" s="6"/>
      <c r="E51" s="6"/>
    </row>
    <row r="52" spans="1:5" s="40" customFormat="1" ht="24" customHeight="1">
      <c r="A52" s="5" t="s">
        <v>158</v>
      </c>
      <c r="B52" s="6" t="s">
        <v>188</v>
      </c>
      <c r="C52" s="26">
        <f>C54+C56</f>
        <v>15</v>
      </c>
      <c r="D52" s="41"/>
      <c r="E52" s="41"/>
    </row>
    <row r="53" spans="1:5" ht="51" customHeight="1">
      <c r="A53" s="5">
        <v>1</v>
      </c>
      <c r="B53" s="6" t="s">
        <v>222</v>
      </c>
      <c r="C53" s="5">
        <v>10</v>
      </c>
      <c r="D53" s="6"/>
    </row>
    <row r="54" spans="1:5" ht="19.5" customHeight="1">
      <c r="A54" s="26"/>
      <c r="B54" s="6" t="s">
        <v>236</v>
      </c>
      <c r="C54" s="5">
        <v>10</v>
      </c>
      <c r="D54" s="41"/>
    </row>
    <row r="55" spans="1:5" ht="17.25" customHeight="1">
      <c r="A55" s="26"/>
      <c r="B55" s="6" t="s">
        <v>237</v>
      </c>
      <c r="C55" s="5">
        <v>0</v>
      </c>
      <c r="D55" s="41"/>
    </row>
    <row r="56" spans="1:5" ht="115.5" customHeight="1">
      <c r="A56" s="5">
        <v>2</v>
      </c>
      <c r="B56" s="6" t="s">
        <v>220</v>
      </c>
      <c r="C56" s="5">
        <v>5</v>
      </c>
      <c r="D56" s="6"/>
    </row>
    <row r="57" spans="1:5" ht="22.5" customHeight="1">
      <c r="A57" s="26"/>
      <c r="B57" s="6" t="s">
        <v>236</v>
      </c>
      <c r="C57" s="5">
        <v>5</v>
      </c>
      <c r="D57" s="41"/>
    </row>
    <row r="58" spans="1:5" ht="24" customHeight="1">
      <c r="A58" s="26"/>
      <c r="B58" s="6" t="s">
        <v>237</v>
      </c>
      <c r="C58" s="5">
        <v>0</v>
      </c>
      <c r="D58" s="41"/>
    </row>
    <row r="59" spans="1:5" s="40" customFormat="1" ht="69.75" customHeight="1">
      <c r="A59" s="4" t="s">
        <v>47</v>
      </c>
      <c r="B59" s="16" t="s">
        <v>211</v>
      </c>
      <c r="C59" s="46">
        <v>30</v>
      </c>
      <c r="D59" s="6"/>
      <c r="E59" s="6"/>
    </row>
    <row r="60" spans="1:5" s="40" customFormat="1" ht="24.75" customHeight="1">
      <c r="A60" s="5">
        <v>1</v>
      </c>
      <c r="B60" s="6" t="s">
        <v>178</v>
      </c>
      <c r="C60" s="5">
        <v>10</v>
      </c>
      <c r="D60" s="6"/>
      <c r="E60" s="6"/>
    </row>
    <row r="61" spans="1:5" s="40" customFormat="1" ht="24" customHeight="1">
      <c r="A61" s="5">
        <v>2</v>
      </c>
      <c r="B61" s="6" t="s">
        <v>179</v>
      </c>
      <c r="C61" s="5">
        <v>20</v>
      </c>
      <c r="D61" s="6"/>
      <c r="E61" s="6"/>
    </row>
    <row r="62" spans="1:5" s="40" customFormat="1" ht="21.75" customHeight="1">
      <c r="A62" s="5">
        <v>3</v>
      </c>
      <c r="B62" s="6" t="s">
        <v>160</v>
      </c>
      <c r="C62" s="5">
        <v>30</v>
      </c>
      <c r="D62" s="6"/>
      <c r="E62" s="6"/>
    </row>
    <row r="63" spans="1:5" s="40" customFormat="1" ht="33">
      <c r="A63" s="4" t="s">
        <v>49</v>
      </c>
      <c r="B63" s="3" t="s">
        <v>25</v>
      </c>
      <c r="C63" s="46"/>
      <c r="D63" s="6"/>
      <c r="E63" s="6"/>
    </row>
    <row r="64" spans="1:5" s="40" customFormat="1" ht="33">
      <c r="A64" s="5">
        <v>1</v>
      </c>
      <c r="B64" s="6" t="s">
        <v>125</v>
      </c>
      <c r="C64" s="19" t="s">
        <v>114</v>
      </c>
      <c r="D64" s="6"/>
      <c r="E64" s="6"/>
    </row>
    <row r="65" spans="1:10" s="40" customFormat="1" ht="33">
      <c r="A65" s="5">
        <v>2</v>
      </c>
      <c r="B65" s="6" t="s">
        <v>129</v>
      </c>
      <c r="C65" s="19" t="s">
        <v>182</v>
      </c>
      <c r="D65" s="6"/>
      <c r="E65" s="6"/>
    </row>
    <row r="66" spans="1:10" s="40" customFormat="1" ht="33">
      <c r="A66" s="5">
        <v>3</v>
      </c>
      <c r="B66" s="6" t="s">
        <v>126</v>
      </c>
      <c r="C66" s="19" t="s">
        <v>114</v>
      </c>
      <c r="D66" s="6"/>
      <c r="E66" s="6"/>
    </row>
    <row r="67" spans="1:10" ht="126" hidden="1" customHeight="1">
      <c r="A67" s="18" t="s">
        <v>26</v>
      </c>
      <c r="B67" s="64" t="s">
        <v>137</v>
      </c>
      <c r="C67" s="65"/>
      <c r="D67" s="65"/>
      <c r="E67" s="65"/>
      <c r="I67">
        <f>8/12</f>
        <v>0.66666666666666663</v>
      </c>
      <c r="J67">
        <f>I67*7</f>
        <v>4.6666666666666661</v>
      </c>
    </row>
    <row r="68" spans="1:10" ht="84" hidden="1" customHeight="1">
      <c r="B68" s="66" t="s">
        <v>136</v>
      </c>
      <c r="C68" s="65"/>
      <c r="D68" s="65"/>
      <c r="E68" s="65"/>
    </row>
    <row r="69" spans="1:10" ht="95.25" hidden="1" customHeight="1">
      <c r="B69" s="66" t="s">
        <v>128</v>
      </c>
      <c r="C69" s="65"/>
      <c r="D69" s="65"/>
      <c r="E69" s="65"/>
    </row>
    <row r="70" spans="1:10" ht="18.75" customHeight="1">
      <c r="B70" s="27"/>
      <c r="C70" s="70" t="s">
        <v>177</v>
      </c>
      <c r="D70" s="71"/>
      <c r="E70" s="71"/>
    </row>
    <row r="71" spans="1:10">
      <c r="C71" s="68" t="s">
        <v>175</v>
      </c>
      <c r="D71" s="68"/>
      <c r="E71" s="68"/>
    </row>
    <row r="72" spans="1:10">
      <c r="C72" s="69" t="s">
        <v>176</v>
      </c>
      <c r="D72" s="69"/>
      <c r="E72" s="69"/>
    </row>
  </sheetData>
  <mergeCells count="11">
    <mergeCell ref="C71:E71"/>
    <mergeCell ref="C72:E72"/>
    <mergeCell ref="C70:E70"/>
    <mergeCell ref="B69:E69"/>
    <mergeCell ref="A5:E5"/>
    <mergeCell ref="A1:E1"/>
    <mergeCell ref="A4:E4"/>
    <mergeCell ref="B67:E67"/>
    <mergeCell ref="B68:E68"/>
    <mergeCell ref="A3:E3"/>
    <mergeCell ref="A2:D2"/>
  </mergeCells>
  <pageMargins left="0.5" right="0.23622047244094491" top="0.65" bottom="0.53" header="0.17" footer="0.31496062992125984"/>
  <pageSetup paperSize="9"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dimension ref="A1:I70"/>
  <sheetViews>
    <sheetView topLeftCell="A51" workbookViewId="0">
      <selection activeCell="B57" sqref="B57"/>
    </sheetView>
  </sheetViews>
  <sheetFormatPr defaultRowHeight="12.75"/>
  <cols>
    <col min="1" max="1" width="7.42578125" customWidth="1"/>
    <col min="2" max="2" width="64" customWidth="1"/>
    <col min="3" max="3" width="12.28515625" customWidth="1"/>
    <col min="4" max="4" width="13.42578125" customWidth="1"/>
  </cols>
  <sheetData>
    <row r="1" spans="1:8" ht="25.5" customHeight="1">
      <c r="A1" s="52" t="s">
        <v>172</v>
      </c>
      <c r="B1" s="52"/>
      <c r="C1" s="52"/>
      <c r="D1" s="52"/>
    </row>
    <row r="2" spans="1:8" ht="84" customHeight="1">
      <c r="A2" s="55" t="s">
        <v>228</v>
      </c>
      <c r="B2" s="56"/>
      <c r="C2" s="56"/>
      <c r="D2" s="56"/>
    </row>
    <row r="3" spans="1:8" ht="27" customHeight="1">
      <c r="A3" s="53" t="s">
        <v>227</v>
      </c>
      <c r="B3" s="63"/>
      <c r="C3" s="63"/>
      <c r="D3" s="63"/>
    </row>
    <row r="4" spans="1:8" ht="36" customHeight="1">
      <c r="A4" s="37"/>
      <c r="B4" s="38"/>
      <c r="C4" s="38"/>
      <c r="D4" s="38"/>
    </row>
    <row r="5" spans="1:8" ht="33">
      <c r="A5" s="4" t="s">
        <v>0</v>
      </c>
      <c r="B5" s="4" t="s">
        <v>8</v>
      </c>
      <c r="C5" s="4" t="s">
        <v>1</v>
      </c>
      <c r="D5" s="4" t="s">
        <v>122</v>
      </c>
    </row>
    <row r="6" spans="1:8" ht="16.5">
      <c r="A6" s="4"/>
      <c r="B6" s="4" t="s">
        <v>120</v>
      </c>
      <c r="C6" s="4">
        <f>C7+C57+C61</f>
        <v>100</v>
      </c>
      <c r="D6" s="4"/>
    </row>
    <row r="7" spans="1:8" ht="33">
      <c r="A7" s="4" t="s">
        <v>46</v>
      </c>
      <c r="B7" s="16" t="s">
        <v>231</v>
      </c>
      <c r="C7" s="4">
        <f>C8+C51+C54</f>
        <v>70</v>
      </c>
      <c r="D7" s="4"/>
    </row>
    <row r="8" spans="1:8" s="24" customFormat="1" ht="29.25" customHeight="1">
      <c r="A8" s="5" t="s">
        <v>157</v>
      </c>
      <c r="B8" s="45" t="s">
        <v>187</v>
      </c>
      <c r="C8" s="5">
        <f>SUM(C9+C14+C24+C29+C34+C43+C44+C47+C50)</f>
        <v>55</v>
      </c>
      <c r="D8" s="5"/>
    </row>
    <row r="9" spans="1:8" ht="20.25" customHeight="1">
      <c r="A9" s="5">
        <v>1</v>
      </c>
      <c r="B9" s="6" t="s">
        <v>180</v>
      </c>
      <c r="C9" s="5">
        <v>6</v>
      </c>
      <c r="D9" s="6"/>
    </row>
    <row r="10" spans="1:8" ht="16.5" hidden="1">
      <c r="A10" s="5" t="s">
        <v>7</v>
      </c>
      <c r="B10" s="6" t="s">
        <v>79</v>
      </c>
      <c r="C10" s="5"/>
      <c r="D10" s="6"/>
      <c r="H10">
        <f>60/9</f>
        <v>6.666666666666667</v>
      </c>
    </row>
    <row r="11" spans="1:8" ht="33" hidden="1">
      <c r="A11" s="5"/>
      <c r="B11" s="6" t="s">
        <v>80</v>
      </c>
      <c r="C11" s="5"/>
      <c r="D11" s="6"/>
    </row>
    <row r="12" spans="1:8" ht="16.5" hidden="1">
      <c r="A12" s="5" t="s">
        <v>7</v>
      </c>
      <c r="B12" s="6" t="s">
        <v>81</v>
      </c>
      <c r="C12" s="5"/>
      <c r="D12" s="6"/>
    </row>
    <row r="13" spans="1:8" ht="16.5" hidden="1">
      <c r="A13" s="5" t="s">
        <v>7</v>
      </c>
      <c r="B13" s="6" t="s">
        <v>24</v>
      </c>
      <c r="C13" s="5"/>
      <c r="D13" s="6"/>
      <c r="H13" t="e">
        <f>C9+C14+#REF!+C24+C29+C34+#REF!+C44+C47</f>
        <v>#REF!</v>
      </c>
    </row>
    <row r="14" spans="1:8" ht="20.25" customHeight="1">
      <c r="A14" s="5">
        <v>2</v>
      </c>
      <c r="B14" s="6" t="s">
        <v>133</v>
      </c>
      <c r="C14" s="5">
        <v>6</v>
      </c>
      <c r="D14" s="6"/>
    </row>
    <row r="15" spans="1:8" ht="16.5" hidden="1">
      <c r="A15" s="5">
        <v>2</v>
      </c>
      <c r="B15" s="6" t="s">
        <v>36</v>
      </c>
      <c r="C15" s="5"/>
      <c r="D15" s="6"/>
    </row>
    <row r="16" spans="1:8" ht="33" hidden="1">
      <c r="A16" s="5" t="s">
        <v>7</v>
      </c>
      <c r="B16" s="6" t="s">
        <v>71</v>
      </c>
      <c r="C16" s="5"/>
      <c r="D16" s="6"/>
    </row>
    <row r="17" spans="1:4" ht="16.5" hidden="1">
      <c r="A17" s="5"/>
      <c r="B17" s="6" t="s">
        <v>72</v>
      </c>
      <c r="C17" s="5"/>
      <c r="D17" s="6"/>
    </row>
    <row r="18" spans="1:4" ht="16.5" hidden="1">
      <c r="A18" s="5" t="s">
        <v>7</v>
      </c>
      <c r="B18" s="6" t="s">
        <v>24</v>
      </c>
      <c r="C18" s="5"/>
      <c r="D18" s="6"/>
    </row>
    <row r="19" spans="1:4" ht="33" hidden="1" customHeight="1">
      <c r="A19" s="5" t="s">
        <v>7</v>
      </c>
      <c r="B19" s="6" t="s">
        <v>36</v>
      </c>
      <c r="C19" s="5"/>
      <c r="D19" s="6"/>
    </row>
    <row r="20" spans="1:4" ht="33" hidden="1" customHeight="1">
      <c r="A20" s="5">
        <v>3</v>
      </c>
      <c r="B20" s="6" t="s">
        <v>39</v>
      </c>
      <c r="C20" s="5"/>
      <c r="D20" s="6"/>
    </row>
    <row r="21" spans="1:4" ht="33" hidden="1" customHeight="1">
      <c r="A21" s="5">
        <v>3</v>
      </c>
      <c r="B21" s="6" t="s">
        <v>40</v>
      </c>
      <c r="C21" s="5"/>
      <c r="D21" s="6"/>
    </row>
    <row r="22" spans="1:4" ht="33" hidden="1" customHeight="1">
      <c r="A22" s="5" t="s">
        <v>7</v>
      </c>
      <c r="B22" s="6" t="s">
        <v>41</v>
      </c>
      <c r="C22" s="5"/>
      <c r="D22" s="6"/>
    </row>
    <row r="23" spans="1:4" ht="33" hidden="1" customHeight="1">
      <c r="A23" s="5"/>
      <c r="B23" s="6" t="s">
        <v>24</v>
      </c>
      <c r="C23" s="5"/>
      <c r="D23" s="6"/>
    </row>
    <row r="24" spans="1:4" ht="16.5">
      <c r="A24" s="5">
        <v>3</v>
      </c>
      <c r="B24" s="6" t="s">
        <v>134</v>
      </c>
      <c r="C24" s="5">
        <v>6</v>
      </c>
      <c r="D24" s="6"/>
    </row>
    <row r="25" spans="1:4" ht="33" hidden="1" customHeight="1">
      <c r="A25" s="5" t="s">
        <v>7</v>
      </c>
      <c r="B25" s="6" t="s">
        <v>36</v>
      </c>
      <c r="C25" s="5"/>
      <c r="D25" s="6"/>
    </row>
    <row r="26" spans="1:4" ht="33" hidden="1" customHeight="1">
      <c r="A26" s="5">
        <v>4</v>
      </c>
      <c r="B26" s="6" t="s">
        <v>71</v>
      </c>
      <c r="C26" s="5"/>
      <c r="D26" s="6"/>
    </row>
    <row r="27" spans="1:4" ht="33" hidden="1" customHeight="1">
      <c r="A27" s="5">
        <v>4</v>
      </c>
      <c r="B27" s="6" t="s">
        <v>72</v>
      </c>
      <c r="C27" s="5"/>
      <c r="D27" s="6"/>
    </row>
    <row r="28" spans="1:4" ht="33" hidden="1" customHeight="1">
      <c r="A28" s="5" t="s">
        <v>7</v>
      </c>
      <c r="B28" s="6" t="s">
        <v>24</v>
      </c>
      <c r="C28" s="5"/>
      <c r="D28" s="6"/>
    </row>
    <row r="29" spans="1:4" ht="16.5">
      <c r="A29" s="5">
        <v>4</v>
      </c>
      <c r="B29" s="6" t="s">
        <v>135</v>
      </c>
      <c r="C29" s="5">
        <v>6</v>
      </c>
      <c r="D29" s="6"/>
    </row>
    <row r="30" spans="1:4" ht="33" hidden="1" customHeight="1">
      <c r="A30" s="5" t="s">
        <v>7</v>
      </c>
      <c r="B30" s="6" t="s">
        <v>36</v>
      </c>
      <c r="C30" s="5"/>
      <c r="D30" s="6"/>
    </row>
    <row r="31" spans="1:4" ht="33" hidden="1" customHeight="1">
      <c r="A31" s="5" t="s">
        <v>7</v>
      </c>
      <c r="B31" s="6" t="s">
        <v>73</v>
      </c>
      <c r="C31" s="5"/>
      <c r="D31" s="6"/>
    </row>
    <row r="32" spans="1:4" ht="33" hidden="1" customHeight="1">
      <c r="A32" s="5">
        <v>5</v>
      </c>
      <c r="B32" s="6" t="s">
        <v>74</v>
      </c>
      <c r="C32" s="5"/>
      <c r="D32" s="6"/>
    </row>
    <row r="33" spans="1:4" ht="33" hidden="1" customHeight="1">
      <c r="A33" s="5">
        <v>5</v>
      </c>
      <c r="B33" s="6" t="s">
        <v>24</v>
      </c>
      <c r="C33" s="5"/>
      <c r="D33" s="6"/>
    </row>
    <row r="34" spans="1:4" ht="16.5">
      <c r="A34" s="5">
        <v>5</v>
      </c>
      <c r="B34" s="6" t="s">
        <v>138</v>
      </c>
      <c r="C34" s="5">
        <v>6</v>
      </c>
      <c r="D34" s="6"/>
    </row>
    <row r="35" spans="1:4" ht="33" hidden="1" customHeight="1">
      <c r="A35" s="5"/>
      <c r="B35" s="6" t="s">
        <v>36</v>
      </c>
      <c r="C35" s="5"/>
      <c r="D35" s="6"/>
    </row>
    <row r="36" spans="1:4" ht="33" hidden="1" customHeight="1">
      <c r="A36" s="5" t="s">
        <v>7</v>
      </c>
      <c r="B36" s="6" t="s">
        <v>73</v>
      </c>
      <c r="C36" s="5"/>
      <c r="D36" s="6"/>
    </row>
    <row r="37" spans="1:4" ht="33" hidden="1" customHeight="1">
      <c r="A37" s="5" t="s">
        <v>7</v>
      </c>
      <c r="B37" s="6" t="s">
        <v>74</v>
      </c>
      <c r="C37" s="5"/>
      <c r="D37" s="6"/>
    </row>
    <row r="38" spans="1:4" ht="33" hidden="1" customHeight="1">
      <c r="A38" s="5">
        <v>6</v>
      </c>
      <c r="B38" s="6" t="s">
        <v>24</v>
      </c>
      <c r="C38" s="5"/>
      <c r="D38" s="6"/>
    </row>
    <row r="39" spans="1:4" ht="33" hidden="1" customHeight="1">
      <c r="A39" s="5">
        <v>6</v>
      </c>
      <c r="B39" s="6" t="s">
        <v>36</v>
      </c>
      <c r="C39" s="5"/>
      <c r="D39" s="6"/>
    </row>
    <row r="40" spans="1:4" ht="33" hidden="1" customHeight="1">
      <c r="A40" s="5"/>
      <c r="B40" s="6" t="s">
        <v>73</v>
      </c>
      <c r="C40" s="5"/>
      <c r="D40" s="6"/>
    </row>
    <row r="41" spans="1:4" ht="33" hidden="1" customHeight="1">
      <c r="A41" s="5" t="s">
        <v>7</v>
      </c>
      <c r="B41" s="6" t="s">
        <v>74</v>
      </c>
      <c r="C41" s="5"/>
      <c r="D41" s="6"/>
    </row>
    <row r="42" spans="1:4" ht="33" hidden="1" customHeight="1">
      <c r="A42" s="5" t="s">
        <v>7</v>
      </c>
      <c r="B42" s="6" t="s">
        <v>24</v>
      </c>
      <c r="C42" s="5"/>
      <c r="D42" s="6"/>
    </row>
    <row r="43" spans="1:4" ht="21" customHeight="1">
      <c r="A43" s="5">
        <v>6</v>
      </c>
      <c r="B43" s="6" t="s">
        <v>30</v>
      </c>
      <c r="C43" s="5">
        <v>6</v>
      </c>
      <c r="D43" s="6"/>
    </row>
    <row r="44" spans="1:4" ht="18" customHeight="1">
      <c r="A44" s="5">
        <v>7</v>
      </c>
      <c r="B44" s="6" t="s">
        <v>10</v>
      </c>
      <c r="C44" s="5">
        <v>6</v>
      </c>
      <c r="D44" s="6"/>
    </row>
    <row r="45" spans="1:4" ht="33" hidden="1" customHeight="1">
      <c r="A45" s="5">
        <v>7</v>
      </c>
      <c r="B45" s="6" t="s">
        <v>91</v>
      </c>
      <c r="C45" s="5"/>
      <c r="D45" s="6"/>
    </row>
    <row r="46" spans="1:4" ht="33" hidden="1" customHeight="1">
      <c r="A46" s="5"/>
      <c r="B46" s="6" t="s">
        <v>24</v>
      </c>
      <c r="C46" s="5"/>
      <c r="D46" s="6"/>
    </row>
    <row r="47" spans="1:4" ht="35.25" customHeight="1">
      <c r="A47" s="5">
        <v>8</v>
      </c>
      <c r="B47" s="20" t="s">
        <v>132</v>
      </c>
      <c r="C47" s="5">
        <v>6</v>
      </c>
      <c r="D47" s="6"/>
    </row>
    <row r="48" spans="1:4" ht="33" hidden="1" customHeight="1">
      <c r="A48" s="5" t="s">
        <v>7</v>
      </c>
      <c r="B48" s="6" t="s">
        <v>33</v>
      </c>
      <c r="C48" s="5"/>
      <c r="D48" s="6"/>
    </row>
    <row r="49" spans="1:4" ht="33" hidden="1" customHeight="1">
      <c r="A49" s="5" t="s">
        <v>7</v>
      </c>
      <c r="B49" s="6" t="s">
        <v>24</v>
      </c>
      <c r="C49" s="5"/>
      <c r="D49" s="6"/>
    </row>
    <row r="50" spans="1:4" ht="108" customHeight="1">
      <c r="A50" s="5">
        <v>9</v>
      </c>
      <c r="B50" s="6" t="s">
        <v>181</v>
      </c>
      <c r="C50" s="5">
        <v>7</v>
      </c>
      <c r="D50" s="6"/>
    </row>
    <row r="51" spans="1:4" s="24" customFormat="1" ht="93" customHeight="1">
      <c r="A51" s="5" t="s">
        <v>158</v>
      </c>
      <c r="B51" s="6" t="s">
        <v>225</v>
      </c>
      <c r="C51" s="5">
        <v>5</v>
      </c>
      <c r="D51" s="6"/>
    </row>
    <row r="52" spans="1:4" ht="19.5" customHeight="1">
      <c r="A52" s="26"/>
      <c r="B52" s="6" t="s">
        <v>168</v>
      </c>
      <c r="C52" s="5">
        <v>5</v>
      </c>
      <c r="D52" s="41"/>
    </row>
    <row r="53" spans="1:4" ht="17.25" customHeight="1">
      <c r="A53" s="26"/>
      <c r="B53" s="6" t="s">
        <v>169</v>
      </c>
      <c r="C53" s="5">
        <v>0</v>
      </c>
      <c r="D53" s="41"/>
    </row>
    <row r="54" spans="1:4" s="23" customFormat="1" ht="34.5" customHeight="1">
      <c r="A54" s="5" t="s">
        <v>159</v>
      </c>
      <c r="B54" s="6" t="s">
        <v>235</v>
      </c>
      <c r="C54" s="5">
        <v>10</v>
      </c>
      <c r="D54" s="6"/>
    </row>
    <row r="55" spans="1:4" ht="24" customHeight="1">
      <c r="A55" s="5"/>
      <c r="B55" s="6" t="s">
        <v>236</v>
      </c>
      <c r="C55" s="5">
        <v>10</v>
      </c>
      <c r="D55" s="6"/>
    </row>
    <row r="56" spans="1:4" ht="33.75" customHeight="1">
      <c r="A56" s="26"/>
      <c r="B56" s="6" t="s">
        <v>238</v>
      </c>
      <c r="C56" s="5">
        <v>0</v>
      </c>
      <c r="D56" s="41"/>
    </row>
    <row r="57" spans="1:4" ht="73.5" customHeight="1">
      <c r="A57" s="4" t="s">
        <v>47</v>
      </c>
      <c r="B57" s="16" t="s">
        <v>191</v>
      </c>
      <c r="C57" s="46">
        <v>30</v>
      </c>
      <c r="D57" s="6"/>
    </row>
    <row r="58" spans="1:4" ht="26.25" customHeight="1">
      <c r="A58" s="5">
        <v>1</v>
      </c>
      <c r="B58" s="6" t="s">
        <v>178</v>
      </c>
      <c r="C58" s="5">
        <f>$C$57*1/3</f>
        <v>10</v>
      </c>
      <c r="D58" s="6"/>
    </row>
    <row r="59" spans="1:4" ht="24.75" customHeight="1">
      <c r="A59" s="5">
        <v>2</v>
      </c>
      <c r="B59" s="6" t="s">
        <v>179</v>
      </c>
      <c r="C59" s="5">
        <f>$C$57*2/3</f>
        <v>20</v>
      </c>
      <c r="D59" s="6"/>
    </row>
    <row r="60" spans="1:4" ht="23.25" customHeight="1">
      <c r="A60" s="5">
        <v>3</v>
      </c>
      <c r="B60" s="6" t="s">
        <v>160</v>
      </c>
      <c r="C60" s="5">
        <f>$C$57*1</f>
        <v>30</v>
      </c>
      <c r="D60" s="6"/>
    </row>
    <row r="61" spans="1:4" ht="36.75" customHeight="1">
      <c r="A61" s="4" t="s">
        <v>49</v>
      </c>
      <c r="B61" s="3" t="s">
        <v>25</v>
      </c>
      <c r="C61" s="5"/>
      <c r="D61" s="6"/>
    </row>
    <row r="62" spans="1:4" ht="37.5" customHeight="1">
      <c r="A62" s="5">
        <v>1</v>
      </c>
      <c r="B62" s="6" t="s">
        <v>125</v>
      </c>
      <c r="C62" s="19" t="s">
        <v>114</v>
      </c>
      <c r="D62" s="6"/>
    </row>
    <row r="63" spans="1:4" ht="42" customHeight="1">
      <c r="A63" s="5">
        <v>2</v>
      </c>
      <c r="B63" s="6" t="s">
        <v>129</v>
      </c>
      <c r="C63" s="19" t="s">
        <v>182</v>
      </c>
      <c r="D63" s="6"/>
    </row>
    <row r="64" spans="1:4" ht="33">
      <c r="A64" s="5">
        <v>3</v>
      </c>
      <c r="B64" s="6" t="s">
        <v>126</v>
      </c>
      <c r="C64" s="19" t="s">
        <v>114</v>
      </c>
      <c r="D64" s="6"/>
    </row>
    <row r="65" spans="1:9" ht="126" hidden="1" customHeight="1">
      <c r="A65" s="18" t="s">
        <v>26</v>
      </c>
      <c r="B65" s="64" t="s">
        <v>137</v>
      </c>
      <c r="C65" s="65"/>
      <c r="D65" s="65"/>
      <c r="H65">
        <f>8/12</f>
        <v>0.66666666666666663</v>
      </c>
      <c r="I65">
        <f>H65*7</f>
        <v>4.6666666666666661</v>
      </c>
    </row>
    <row r="66" spans="1:9" ht="84" hidden="1" customHeight="1">
      <c r="B66" s="66" t="s">
        <v>136</v>
      </c>
      <c r="C66" s="65"/>
      <c r="D66" s="65"/>
    </row>
    <row r="67" spans="1:9" ht="95.25" hidden="1" customHeight="1">
      <c r="B67" s="66" t="s">
        <v>128</v>
      </c>
      <c r="C67" s="65"/>
      <c r="D67" s="65"/>
    </row>
    <row r="68" spans="1:9" ht="26.25" customHeight="1">
      <c r="B68" s="27"/>
      <c r="C68" s="70" t="s">
        <v>177</v>
      </c>
      <c r="D68" s="71"/>
    </row>
    <row r="69" spans="1:9" ht="16.5" customHeight="1">
      <c r="B69" s="28"/>
      <c r="C69" s="68" t="s">
        <v>175</v>
      </c>
      <c r="D69" s="68"/>
    </row>
    <row r="70" spans="1:9">
      <c r="C70" s="69" t="s">
        <v>176</v>
      </c>
      <c r="D70" s="69"/>
    </row>
  </sheetData>
  <mergeCells count="9">
    <mergeCell ref="C70:D70"/>
    <mergeCell ref="B67:D67"/>
    <mergeCell ref="A1:D1"/>
    <mergeCell ref="A3:D3"/>
    <mergeCell ref="B65:D65"/>
    <mergeCell ref="B66:D66"/>
    <mergeCell ref="C68:D68"/>
    <mergeCell ref="C69:D69"/>
    <mergeCell ref="A2:D2"/>
  </mergeCells>
  <phoneticPr fontId="3" type="noConversion"/>
  <pageMargins left="0.48" right="0.18" top="0.47" bottom="0.39370078740157483" header="0.23" footer="0.19685039370078741"/>
  <pageSetup paperSize="9" orientation="portrait"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dimension ref="A1:G107"/>
  <sheetViews>
    <sheetView workbookViewId="0">
      <selection activeCell="B66" sqref="B66"/>
    </sheetView>
  </sheetViews>
  <sheetFormatPr defaultRowHeight="12.75"/>
  <cols>
    <col min="2" max="2" width="57.5703125" customWidth="1"/>
    <col min="3" max="3" width="12.7109375" customWidth="1"/>
    <col min="4" max="4" width="17" customWidth="1"/>
  </cols>
  <sheetData>
    <row r="1" spans="1:7" ht="18.75">
      <c r="A1" s="52" t="s">
        <v>119</v>
      </c>
      <c r="B1" s="52"/>
      <c r="C1" s="52"/>
      <c r="D1" s="52"/>
    </row>
    <row r="2" spans="1:7" ht="73.5" customHeight="1">
      <c r="A2" s="55" t="s">
        <v>233</v>
      </c>
      <c r="B2" s="56"/>
      <c r="C2" s="56"/>
      <c r="D2" s="56"/>
    </row>
    <row r="3" spans="1:7" ht="35.25" customHeight="1">
      <c r="A3" s="53" t="s">
        <v>227</v>
      </c>
      <c r="B3" s="54"/>
      <c r="C3" s="54"/>
      <c r="D3" s="54"/>
    </row>
    <row r="4" spans="1:7" ht="16.5" customHeight="1"/>
    <row r="5" spans="1:7" s="40" customFormat="1" ht="33">
      <c r="A5" s="4" t="s">
        <v>0</v>
      </c>
      <c r="B5" s="4" t="s">
        <v>8</v>
      </c>
      <c r="C5" s="4" t="s">
        <v>1</v>
      </c>
      <c r="D5" s="4" t="s">
        <v>122</v>
      </c>
    </row>
    <row r="6" spans="1:7" s="40" customFormat="1" ht="18.75" customHeight="1">
      <c r="A6" s="4"/>
      <c r="B6" s="4" t="s">
        <v>120</v>
      </c>
      <c r="C6" s="4">
        <f>SUM(C7,C66,C57)</f>
        <v>100</v>
      </c>
      <c r="D6" s="4"/>
    </row>
    <row r="7" spans="1:7" s="40" customFormat="1" ht="55.5" customHeight="1">
      <c r="A7" s="4" t="s">
        <v>46</v>
      </c>
      <c r="B7" s="16" t="s">
        <v>190</v>
      </c>
      <c r="C7" s="4">
        <v>30</v>
      </c>
      <c r="D7" s="4"/>
    </row>
    <row r="8" spans="1:7" s="40" customFormat="1" ht="33" hidden="1">
      <c r="A8" s="4">
        <v>1</v>
      </c>
      <c r="B8" s="16" t="s">
        <v>32</v>
      </c>
      <c r="C8" s="4">
        <v>48</v>
      </c>
      <c r="D8" s="4"/>
    </row>
    <row r="9" spans="1:7" s="40" customFormat="1" ht="49.5" hidden="1">
      <c r="A9" s="12" t="s">
        <v>44</v>
      </c>
      <c r="B9" s="10" t="s">
        <v>4</v>
      </c>
      <c r="C9" s="5">
        <v>6</v>
      </c>
      <c r="D9" s="6"/>
    </row>
    <row r="10" spans="1:7" s="40" customFormat="1" ht="33" hidden="1">
      <c r="A10" s="5" t="s">
        <v>7</v>
      </c>
      <c r="B10" s="6" t="s">
        <v>108</v>
      </c>
      <c r="C10" s="5"/>
      <c r="D10" s="6"/>
      <c r="G10" s="40">
        <f>C7-G11</f>
        <v>-18</v>
      </c>
    </row>
    <row r="11" spans="1:7" s="40" customFormat="1" ht="33" hidden="1">
      <c r="A11" s="5"/>
      <c r="B11" s="6" t="s">
        <v>34</v>
      </c>
      <c r="C11" s="5"/>
      <c r="D11" s="6"/>
      <c r="G11" s="40">
        <f>80*60/100</f>
        <v>48</v>
      </c>
    </row>
    <row r="12" spans="1:7" s="40" customFormat="1" ht="33" hidden="1">
      <c r="A12" s="5" t="s">
        <v>7</v>
      </c>
      <c r="B12" s="6" t="s">
        <v>35</v>
      </c>
      <c r="C12" s="5"/>
      <c r="D12" s="6"/>
      <c r="G12" s="40">
        <f>48/7</f>
        <v>6.8571428571428568</v>
      </c>
    </row>
    <row r="13" spans="1:7" s="40" customFormat="1" ht="16.5" hidden="1">
      <c r="A13" s="5" t="s">
        <v>7</v>
      </c>
      <c r="B13" s="6" t="s">
        <v>24</v>
      </c>
      <c r="C13" s="5"/>
      <c r="D13" s="6"/>
    </row>
    <row r="14" spans="1:7" s="40" customFormat="1" ht="42" hidden="1" customHeight="1">
      <c r="A14" s="12" t="s">
        <v>17</v>
      </c>
      <c r="B14" s="13" t="s">
        <v>30</v>
      </c>
      <c r="C14" s="5">
        <v>6</v>
      </c>
      <c r="D14" s="6"/>
    </row>
    <row r="15" spans="1:7" s="40" customFormat="1" ht="33" hidden="1">
      <c r="A15" s="5" t="s">
        <v>7</v>
      </c>
      <c r="B15" s="6" t="s">
        <v>67</v>
      </c>
      <c r="C15" s="5"/>
      <c r="D15" s="6"/>
    </row>
    <row r="16" spans="1:7" s="40" customFormat="1" ht="33" hidden="1">
      <c r="A16" s="5"/>
      <c r="B16" s="6" t="s">
        <v>37</v>
      </c>
      <c r="C16" s="5"/>
      <c r="D16" s="6"/>
      <c r="G16" s="40">
        <f>80*4</f>
        <v>320</v>
      </c>
    </row>
    <row r="17" spans="1:7" s="40" customFormat="1" ht="33" hidden="1">
      <c r="A17" s="5" t="s">
        <v>7</v>
      </c>
      <c r="B17" s="6" t="s">
        <v>38</v>
      </c>
      <c r="C17" s="5"/>
      <c r="D17" s="6"/>
      <c r="G17" s="40">
        <f>80-32</f>
        <v>48</v>
      </c>
    </row>
    <row r="18" spans="1:7" s="40" customFormat="1" ht="16.5" hidden="1">
      <c r="A18" s="5" t="s">
        <v>7</v>
      </c>
      <c r="B18" s="6" t="s">
        <v>24</v>
      </c>
      <c r="C18" s="5"/>
      <c r="D18" s="6"/>
    </row>
    <row r="19" spans="1:7" s="40" customFormat="1" ht="33" hidden="1">
      <c r="A19" s="12">
        <v>1.3</v>
      </c>
      <c r="B19" s="10" t="s">
        <v>3</v>
      </c>
      <c r="C19" s="5">
        <v>6</v>
      </c>
      <c r="D19" s="6"/>
    </row>
    <row r="20" spans="1:7" s="40" customFormat="1" ht="33" hidden="1">
      <c r="A20" s="5" t="s">
        <v>7</v>
      </c>
      <c r="B20" s="6" t="s">
        <v>67</v>
      </c>
      <c r="C20" s="5"/>
      <c r="D20" s="6"/>
    </row>
    <row r="21" spans="1:7" s="40" customFormat="1" ht="33" hidden="1">
      <c r="A21" s="5" t="s">
        <v>7</v>
      </c>
      <c r="B21" s="6" t="s">
        <v>68</v>
      </c>
      <c r="C21" s="5"/>
      <c r="D21" s="6"/>
    </row>
    <row r="22" spans="1:7" s="40" customFormat="1" ht="33" hidden="1">
      <c r="A22" s="5" t="s">
        <v>7</v>
      </c>
      <c r="B22" s="6" t="s">
        <v>69</v>
      </c>
      <c r="C22" s="5"/>
      <c r="D22" s="6"/>
    </row>
    <row r="23" spans="1:7" s="40" customFormat="1" ht="33" hidden="1">
      <c r="A23" s="5" t="s">
        <v>7</v>
      </c>
      <c r="B23" s="6" t="s">
        <v>70</v>
      </c>
      <c r="C23" s="5"/>
      <c r="D23" s="6"/>
    </row>
    <row r="24" spans="1:7" s="40" customFormat="1" ht="16.5" hidden="1">
      <c r="A24" s="5" t="s">
        <v>7</v>
      </c>
      <c r="B24" s="6" t="s">
        <v>24</v>
      </c>
      <c r="C24" s="5"/>
      <c r="D24" s="6"/>
    </row>
    <row r="25" spans="1:7" s="40" customFormat="1" ht="16.5" hidden="1">
      <c r="A25" s="12">
        <v>1.4</v>
      </c>
      <c r="B25" s="10" t="s">
        <v>10</v>
      </c>
      <c r="C25" s="5">
        <v>6</v>
      </c>
      <c r="D25" s="6"/>
    </row>
    <row r="26" spans="1:7" s="40" customFormat="1" ht="33" hidden="1">
      <c r="A26" s="5" t="s">
        <v>7</v>
      </c>
      <c r="B26" s="6" t="s">
        <v>67</v>
      </c>
      <c r="C26" s="5"/>
      <c r="D26" s="6"/>
    </row>
    <row r="27" spans="1:7" s="40" customFormat="1" ht="33" hidden="1">
      <c r="A27" s="5" t="s">
        <v>7</v>
      </c>
      <c r="B27" s="6" t="s">
        <v>37</v>
      </c>
      <c r="C27" s="5"/>
      <c r="D27" s="6"/>
    </row>
    <row r="28" spans="1:7" s="40" customFormat="1" ht="33" hidden="1">
      <c r="A28" s="5" t="s">
        <v>7</v>
      </c>
      <c r="B28" s="6" t="s">
        <v>38</v>
      </c>
      <c r="C28" s="5"/>
      <c r="D28" s="6"/>
    </row>
    <row r="29" spans="1:7" s="40" customFormat="1" ht="16.5" hidden="1">
      <c r="A29" s="5" t="s">
        <v>7</v>
      </c>
      <c r="B29" s="6" t="s">
        <v>24</v>
      </c>
      <c r="C29" s="5"/>
      <c r="D29" s="6"/>
    </row>
    <row r="30" spans="1:7" s="40" customFormat="1" ht="16.5" hidden="1">
      <c r="A30" s="12">
        <v>1.5</v>
      </c>
      <c r="B30" s="10" t="s">
        <v>75</v>
      </c>
      <c r="C30" s="5">
        <v>6</v>
      </c>
      <c r="D30" s="6"/>
    </row>
    <row r="31" spans="1:7" s="40" customFormat="1" ht="33" hidden="1">
      <c r="A31" s="5" t="s">
        <v>7</v>
      </c>
      <c r="B31" s="6" t="s">
        <v>67</v>
      </c>
      <c r="C31" s="5"/>
      <c r="D31" s="6"/>
    </row>
    <row r="32" spans="1:7" s="40" customFormat="1" ht="33" hidden="1">
      <c r="A32" s="5" t="s">
        <v>7</v>
      </c>
      <c r="B32" s="6" t="s">
        <v>42</v>
      </c>
      <c r="C32" s="5"/>
      <c r="D32" s="6"/>
    </row>
    <row r="33" spans="1:4" s="40" customFormat="1" ht="33" hidden="1">
      <c r="A33" s="5" t="s">
        <v>7</v>
      </c>
      <c r="B33" s="6" t="s">
        <v>43</v>
      </c>
      <c r="C33" s="5"/>
      <c r="D33" s="6"/>
    </row>
    <row r="34" spans="1:4" s="40" customFormat="1" ht="16.5" hidden="1">
      <c r="A34" s="5" t="s">
        <v>7</v>
      </c>
      <c r="B34" s="6" t="s">
        <v>24</v>
      </c>
      <c r="C34" s="5"/>
      <c r="D34" s="6"/>
    </row>
    <row r="35" spans="1:4" s="40" customFormat="1" ht="16.5" hidden="1">
      <c r="A35" s="12">
        <v>1.6</v>
      </c>
      <c r="B35" s="10" t="s">
        <v>76</v>
      </c>
      <c r="C35" s="5">
        <v>6</v>
      </c>
      <c r="D35" s="6"/>
    </row>
    <row r="36" spans="1:4" s="40" customFormat="1" ht="33" hidden="1">
      <c r="A36" s="5" t="s">
        <v>7</v>
      </c>
      <c r="B36" s="6" t="s">
        <v>67</v>
      </c>
      <c r="C36" s="5"/>
      <c r="D36" s="6"/>
    </row>
    <row r="37" spans="1:4" s="40" customFormat="1" ht="33" hidden="1">
      <c r="A37" s="5" t="s">
        <v>7</v>
      </c>
      <c r="B37" s="6" t="s">
        <v>42</v>
      </c>
      <c r="C37" s="5"/>
      <c r="D37" s="6"/>
    </row>
    <row r="38" spans="1:4" s="40" customFormat="1" ht="33" hidden="1">
      <c r="A38" s="5" t="s">
        <v>7</v>
      </c>
      <c r="B38" s="6" t="s">
        <v>43</v>
      </c>
      <c r="C38" s="5"/>
      <c r="D38" s="6"/>
    </row>
    <row r="39" spans="1:4" s="40" customFormat="1" ht="16.5" hidden="1">
      <c r="A39" s="5" t="s">
        <v>7</v>
      </c>
      <c r="B39" s="6" t="s">
        <v>24</v>
      </c>
      <c r="C39" s="5"/>
      <c r="D39" s="6"/>
    </row>
    <row r="40" spans="1:4" s="40" customFormat="1" ht="16.5" hidden="1">
      <c r="A40" s="12">
        <v>1.7</v>
      </c>
      <c r="B40" s="10" t="s">
        <v>31</v>
      </c>
      <c r="C40" s="5">
        <v>6</v>
      </c>
      <c r="D40" s="6"/>
    </row>
    <row r="41" spans="1:4" s="40" customFormat="1" ht="33" hidden="1">
      <c r="A41" s="5" t="s">
        <v>7</v>
      </c>
      <c r="B41" s="6" t="s">
        <v>67</v>
      </c>
      <c r="C41" s="5"/>
      <c r="D41" s="6"/>
    </row>
    <row r="42" spans="1:4" s="40" customFormat="1" ht="33" hidden="1">
      <c r="A42" s="5" t="s">
        <v>7</v>
      </c>
      <c r="B42" s="6" t="s">
        <v>42</v>
      </c>
      <c r="C42" s="5"/>
      <c r="D42" s="6"/>
    </row>
    <row r="43" spans="1:4" s="40" customFormat="1" ht="33" hidden="1">
      <c r="A43" s="5" t="s">
        <v>7</v>
      </c>
      <c r="B43" s="6" t="s">
        <v>43</v>
      </c>
      <c r="C43" s="5"/>
      <c r="D43" s="6"/>
    </row>
    <row r="44" spans="1:4" s="40" customFormat="1" ht="16.5" hidden="1">
      <c r="A44" s="5" t="s">
        <v>7</v>
      </c>
      <c r="B44" s="6" t="s">
        <v>24</v>
      </c>
      <c r="C44" s="5"/>
      <c r="D44" s="6"/>
    </row>
    <row r="45" spans="1:4" s="40" customFormat="1" ht="99" hidden="1">
      <c r="A45" s="12">
        <v>1.8</v>
      </c>
      <c r="B45" s="10" t="s">
        <v>109</v>
      </c>
      <c r="C45" s="5">
        <v>6</v>
      </c>
      <c r="D45" s="6"/>
    </row>
    <row r="46" spans="1:4" s="40" customFormat="1" ht="16.5" hidden="1">
      <c r="A46" s="5" t="s">
        <v>7</v>
      </c>
      <c r="B46" s="6" t="s">
        <v>91</v>
      </c>
      <c r="C46" s="5"/>
      <c r="D46" s="6"/>
    </row>
    <row r="47" spans="1:4" s="40" customFormat="1" ht="16.5" hidden="1">
      <c r="A47" s="5" t="s">
        <v>7</v>
      </c>
      <c r="B47" s="6" t="s">
        <v>24</v>
      </c>
      <c r="C47" s="5"/>
      <c r="D47" s="6"/>
    </row>
    <row r="48" spans="1:4" s="40" customFormat="1" ht="69" hidden="1" customHeight="1">
      <c r="A48" s="5" t="s">
        <v>7</v>
      </c>
      <c r="B48" s="17" t="s">
        <v>101</v>
      </c>
      <c r="C48" s="5"/>
      <c r="D48" s="6"/>
    </row>
    <row r="49" spans="1:4" s="40" customFormat="1" ht="74.25" hidden="1" customHeight="1">
      <c r="A49" s="5" t="s">
        <v>7</v>
      </c>
      <c r="B49" s="6" t="s">
        <v>99</v>
      </c>
      <c r="C49" s="5"/>
      <c r="D49" s="6"/>
    </row>
    <row r="50" spans="1:4" s="40" customFormat="1" ht="16.5" hidden="1">
      <c r="A50" s="5" t="s">
        <v>7</v>
      </c>
      <c r="B50" s="6" t="s">
        <v>24</v>
      </c>
      <c r="C50" s="5"/>
      <c r="D50" s="6"/>
    </row>
    <row r="51" spans="1:4" s="40" customFormat="1" ht="34.5" hidden="1">
      <c r="A51" s="11">
        <v>3</v>
      </c>
      <c r="B51" s="7" t="s">
        <v>25</v>
      </c>
      <c r="C51" s="5"/>
      <c r="D51" s="6"/>
    </row>
    <row r="52" spans="1:4" s="40" customFormat="1" ht="33" hidden="1">
      <c r="A52" s="5" t="s">
        <v>7</v>
      </c>
      <c r="B52" s="6" t="s">
        <v>14</v>
      </c>
      <c r="C52" s="5"/>
      <c r="D52" s="6"/>
    </row>
    <row r="53" spans="1:4" s="40" customFormat="1" ht="33" hidden="1">
      <c r="A53" s="5" t="s">
        <v>7</v>
      </c>
      <c r="B53" s="6" t="s">
        <v>13</v>
      </c>
      <c r="C53" s="5"/>
      <c r="D53" s="6"/>
    </row>
    <row r="54" spans="1:4" s="40" customFormat="1" ht="26.25" customHeight="1">
      <c r="A54" s="5">
        <v>1</v>
      </c>
      <c r="B54" s="6" t="s">
        <v>178</v>
      </c>
      <c r="C54" s="5">
        <f>$C$7*1/3</f>
        <v>10</v>
      </c>
      <c r="D54" s="6"/>
    </row>
    <row r="55" spans="1:4" s="40" customFormat="1" ht="37.5" customHeight="1">
      <c r="A55" s="5">
        <v>2</v>
      </c>
      <c r="B55" s="6" t="s">
        <v>179</v>
      </c>
      <c r="C55" s="5">
        <f>$C$7*2/3</f>
        <v>20</v>
      </c>
      <c r="D55" s="6"/>
    </row>
    <row r="56" spans="1:4" s="40" customFormat="1" ht="21" customHeight="1">
      <c r="A56" s="5">
        <v>3</v>
      </c>
      <c r="B56" s="6" t="s">
        <v>160</v>
      </c>
      <c r="C56" s="5">
        <f>$C$7*3/3</f>
        <v>30</v>
      </c>
      <c r="D56" s="6"/>
    </row>
    <row r="57" spans="1:4" s="40" customFormat="1" ht="53.25" customHeight="1">
      <c r="A57" s="4" t="s">
        <v>47</v>
      </c>
      <c r="B57" s="3" t="s">
        <v>213</v>
      </c>
      <c r="C57" s="4">
        <v>50</v>
      </c>
      <c r="D57" s="3"/>
    </row>
    <row r="58" spans="1:4" s="40" customFormat="1" ht="33.75" customHeight="1">
      <c r="A58" s="4" t="s">
        <v>157</v>
      </c>
      <c r="B58" s="3" t="s">
        <v>214</v>
      </c>
      <c r="C58" s="4">
        <v>40</v>
      </c>
      <c r="D58" s="6"/>
    </row>
    <row r="59" spans="1:4" s="40" customFormat="1" ht="33" customHeight="1">
      <c r="A59" s="5">
        <v>1</v>
      </c>
      <c r="B59" s="6" t="s">
        <v>215</v>
      </c>
      <c r="C59" s="5">
        <v>40</v>
      </c>
      <c r="D59" s="6"/>
    </row>
    <row r="60" spans="1:4" s="40" customFormat="1" ht="32.25" customHeight="1">
      <c r="A60" s="5">
        <v>2</v>
      </c>
      <c r="B60" s="6" t="s">
        <v>216</v>
      </c>
      <c r="C60" s="5">
        <v>30</v>
      </c>
      <c r="D60" s="6"/>
    </row>
    <row r="61" spans="1:4" s="40" customFormat="1" ht="33">
      <c r="A61" s="5">
        <v>3</v>
      </c>
      <c r="B61" s="6" t="s">
        <v>217</v>
      </c>
      <c r="C61" s="5">
        <v>20</v>
      </c>
      <c r="D61" s="6"/>
    </row>
    <row r="62" spans="1:4" s="40" customFormat="1" ht="33.75" customHeight="1">
      <c r="A62" s="5">
        <v>4</v>
      </c>
      <c r="B62" s="6" t="s">
        <v>218</v>
      </c>
      <c r="C62" s="5">
        <v>10</v>
      </c>
      <c r="D62" s="6"/>
    </row>
    <row r="63" spans="1:4" s="40" customFormat="1" ht="40.5" customHeight="1">
      <c r="A63" s="4" t="s">
        <v>158</v>
      </c>
      <c r="B63" s="3" t="s">
        <v>226</v>
      </c>
      <c r="C63" s="46">
        <v>10</v>
      </c>
      <c r="D63" s="6"/>
    </row>
    <row r="64" spans="1:4" s="39" customFormat="1" ht="29.25" customHeight="1">
      <c r="A64" s="5"/>
      <c r="B64" s="6" t="s">
        <v>236</v>
      </c>
      <c r="C64" s="5">
        <v>10</v>
      </c>
      <c r="D64" s="6"/>
    </row>
    <row r="65" spans="1:4" s="39" customFormat="1" ht="26.25" customHeight="1">
      <c r="A65" s="5"/>
      <c r="B65" s="6" t="s">
        <v>237</v>
      </c>
      <c r="C65" s="5">
        <v>0</v>
      </c>
      <c r="D65" s="6"/>
    </row>
    <row r="66" spans="1:4" s="40" customFormat="1" ht="41.25" customHeight="1">
      <c r="A66" s="4" t="s">
        <v>49</v>
      </c>
      <c r="B66" s="3" t="s">
        <v>139</v>
      </c>
      <c r="C66" s="4">
        <v>20</v>
      </c>
      <c r="D66" s="6"/>
    </row>
    <row r="67" spans="1:4" s="40" customFormat="1" ht="34.5" customHeight="1">
      <c r="A67" s="5">
        <v>1</v>
      </c>
      <c r="B67" s="6" t="s">
        <v>140</v>
      </c>
      <c r="C67" s="5">
        <v>10</v>
      </c>
      <c r="D67" s="6"/>
    </row>
    <row r="68" spans="1:4" s="40" customFormat="1" ht="40.5" customHeight="1">
      <c r="A68" s="5" t="s">
        <v>163</v>
      </c>
      <c r="B68" s="6" t="s">
        <v>141</v>
      </c>
      <c r="C68" s="5">
        <v>2</v>
      </c>
      <c r="D68" s="6"/>
    </row>
    <row r="69" spans="1:4" s="40" customFormat="1" ht="39" customHeight="1">
      <c r="A69" s="14" t="s">
        <v>166</v>
      </c>
      <c r="B69" s="15" t="s">
        <v>142</v>
      </c>
      <c r="C69" s="14">
        <v>8</v>
      </c>
      <c r="D69" s="15"/>
    </row>
    <row r="70" spans="1:4" s="40" customFormat="1" ht="37.5" customHeight="1">
      <c r="A70" s="5">
        <v>2</v>
      </c>
      <c r="B70" s="6" t="s">
        <v>143</v>
      </c>
      <c r="C70" s="5">
        <v>10</v>
      </c>
      <c r="D70" s="6"/>
    </row>
    <row r="71" spans="1:4" s="40" customFormat="1" ht="33">
      <c r="A71" s="5" t="s">
        <v>164</v>
      </c>
      <c r="B71" s="6" t="s">
        <v>144</v>
      </c>
      <c r="C71" s="5">
        <v>4</v>
      </c>
      <c r="D71" s="6"/>
    </row>
    <row r="72" spans="1:4" s="40" customFormat="1" ht="16.5">
      <c r="A72" s="5" t="s">
        <v>165</v>
      </c>
      <c r="B72" s="6" t="s">
        <v>112</v>
      </c>
      <c r="C72" s="5">
        <v>6</v>
      </c>
      <c r="D72" s="6"/>
    </row>
    <row r="73" spans="1:4" ht="33" hidden="1">
      <c r="A73" s="5">
        <v>2.2999999999999998</v>
      </c>
      <c r="B73" s="6" t="s">
        <v>110</v>
      </c>
      <c r="C73" s="5">
        <v>4</v>
      </c>
      <c r="D73" s="6"/>
    </row>
    <row r="74" spans="1:4" ht="34.5" hidden="1">
      <c r="A74" s="11">
        <v>3</v>
      </c>
      <c r="B74" s="7" t="s">
        <v>28</v>
      </c>
      <c r="C74" s="5">
        <v>4</v>
      </c>
      <c r="D74" s="6"/>
    </row>
    <row r="75" spans="1:4" ht="49.5" hidden="1">
      <c r="A75" s="5" t="s">
        <v>7</v>
      </c>
      <c r="B75" s="6" t="s">
        <v>16</v>
      </c>
      <c r="C75" s="5"/>
      <c r="D75" s="6"/>
    </row>
    <row r="76" spans="1:4" ht="33" hidden="1">
      <c r="A76" s="5" t="s">
        <v>7</v>
      </c>
      <c r="B76" s="6" t="s">
        <v>22</v>
      </c>
      <c r="C76" s="5"/>
      <c r="D76" s="6"/>
    </row>
    <row r="77" spans="1:4" ht="33" hidden="1">
      <c r="A77" s="5" t="s">
        <v>7</v>
      </c>
      <c r="B77" s="6" t="s">
        <v>23</v>
      </c>
      <c r="C77" s="5"/>
      <c r="D77" s="6"/>
    </row>
    <row r="78" spans="1:4" ht="16.5">
      <c r="A78" s="30"/>
      <c r="B78" s="31"/>
      <c r="C78" s="34"/>
      <c r="D78" s="33"/>
    </row>
    <row r="79" spans="1:4">
      <c r="C79" s="72" t="s">
        <v>177</v>
      </c>
      <c r="D79" s="73"/>
    </row>
    <row r="80" spans="1:4" ht="125.25" hidden="1" customHeight="1">
      <c r="A80" s="18" t="s">
        <v>26</v>
      </c>
      <c r="B80" s="29" t="s">
        <v>137</v>
      </c>
      <c r="C80" s="68" t="s">
        <v>175</v>
      </c>
      <c r="D80" s="68"/>
    </row>
    <row r="81" spans="2:4" ht="101.25" hidden="1" customHeight="1">
      <c r="B81" s="28" t="s">
        <v>136</v>
      </c>
      <c r="C81" s="69" t="s">
        <v>176</v>
      </c>
      <c r="D81" s="69"/>
    </row>
    <row r="82" spans="2:4" ht="47.25" hidden="1" customHeight="1">
      <c r="B82" s="66" t="s">
        <v>130</v>
      </c>
      <c r="C82" s="65"/>
      <c r="D82" s="65"/>
    </row>
    <row r="83" spans="2:4" ht="101.25" hidden="1" customHeight="1">
      <c r="B83" s="66"/>
      <c r="C83" s="65"/>
      <c r="D83" s="65"/>
    </row>
    <row r="84" spans="2:4">
      <c r="C84" s="68" t="s">
        <v>175</v>
      </c>
      <c r="D84" s="68"/>
    </row>
    <row r="85" spans="2:4">
      <c r="C85" s="69" t="s">
        <v>176</v>
      </c>
      <c r="D85" s="69"/>
    </row>
    <row r="101" ht="50.25" customHeight="1"/>
    <row r="107" ht="50.25" customHeight="1"/>
  </sheetData>
  <mergeCells count="10">
    <mergeCell ref="C84:D84"/>
    <mergeCell ref="C85:D85"/>
    <mergeCell ref="B82:D82"/>
    <mergeCell ref="B83:D83"/>
    <mergeCell ref="A1:D1"/>
    <mergeCell ref="A3:D3"/>
    <mergeCell ref="A2:D2"/>
    <mergeCell ref="C79:D79"/>
    <mergeCell ref="C80:D80"/>
    <mergeCell ref="C81:D81"/>
  </mergeCells>
  <pageMargins left="0.39" right="0.25" top="0.43" bottom="0.44" header="0.19685039370078741" footer="0.18"/>
  <pageSetup paperSize="9"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dimension ref="A1:J57"/>
  <sheetViews>
    <sheetView topLeftCell="A18" workbookViewId="0">
      <selection activeCell="A3" sqref="A3:D3"/>
    </sheetView>
  </sheetViews>
  <sheetFormatPr defaultRowHeight="12.75"/>
  <cols>
    <col min="1" max="1" width="8.140625" customWidth="1"/>
    <col min="2" max="2" width="56.85546875" customWidth="1"/>
    <col min="3" max="3" width="12.42578125" customWidth="1"/>
    <col min="4" max="4" width="15.28515625" customWidth="1"/>
  </cols>
  <sheetData>
    <row r="1" spans="1:8" ht="17.25" customHeight="1">
      <c r="A1" s="52" t="s">
        <v>19</v>
      </c>
      <c r="B1" s="52"/>
      <c r="C1" s="52"/>
      <c r="D1" s="52"/>
    </row>
    <row r="2" spans="1:8" ht="76.5" customHeight="1">
      <c r="A2" s="55" t="s">
        <v>232</v>
      </c>
      <c r="B2" s="56"/>
      <c r="C2" s="56"/>
      <c r="D2" s="56"/>
    </row>
    <row r="3" spans="1:8" ht="37.5" customHeight="1">
      <c r="A3" s="53" t="s">
        <v>227</v>
      </c>
      <c r="B3" s="54"/>
      <c r="C3" s="54"/>
      <c r="D3" s="54"/>
    </row>
    <row r="4" spans="1:8" ht="25.5" customHeight="1">
      <c r="A4" s="74"/>
      <c r="B4" s="75"/>
      <c r="C4" s="75"/>
      <c r="D4" s="75"/>
    </row>
    <row r="5" spans="1:8" ht="33">
      <c r="A5" s="4" t="s">
        <v>0</v>
      </c>
      <c r="B5" s="4" t="s">
        <v>8</v>
      </c>
      <c r="C5" s="4" t="s">
        <v>1</v>
      </c>
      <c r="D5" s="4" t="s">
        <v>122</v>
      </c>
    </row>
    <row r="6" spans="1:8" ht="16.5">
      <c r="A6" s="4"/>
      <c r="B6" s="4" t="s">
        <v>120</v>
      </c>
      <c r="C6" s="4">
        <f>C7+C41</f>
        <v>100</v>
      </c>
      <c r="D6" s="4"/>
    </row>
    <row r="7" spans="1:8" ht="33">
      <c r="A7" s="4" t="s">
        <v>50</v>
      </c>
      <c r="B7" s="16" t="s">
        <v>32</v>
      </c>
      <c r="C7" s="4">
        <f>C8+C13+C18+C23+C28+C37+C38+C39</f>
        <v>60</v>
      </c>
      <c r="D7" s="4"/>
    </row>
    <row r="8" spans="1:8" ht="18.75" customHeight="1">
      <c r="A8" s="5">
        <v>1</v>
      </c>
      <c r="B8" s="6" t="s">
        <v>180</v>
      </c>
      <c r="C8" s="5">
        <v>8</v>
      </c>
      <c r="D8" s="6"/>
    </row>
    <row r="9" spans="1:8" ht="33" hidden="1">
      <c r="A9" s="5" t="s">
        <v>7</v>
      </c>
      <c r="B9" s="6" t="s">
        <v>96</v>
      </c>
      <c r="C9" s="5"/>
      <c r="D9" s="6"/>
      <c r="H9">
        <f>60/7</f>
        <v>8.5714285714285712</v>
      </c>
    </row>
    <row r="10" spans="1:8" ht="33" hidden="1">
      <c r="A10" s="5"/>
      <c r="B10" s="6" t="s">
        <v>97</v>
      </c>
      <c r="C10" s="5"/>
      <c r="D10" s="6"/>
    </row>
    <row r="11" spans="1:8" ht="33" hidden="1">
      <c r="A11" s="5" t="s">
        <v>7</v>
      </c>
      <c r="B11" s="6" t="s">
        <v>98</v>
      </c>
      <c r="C11" s="5"/>
      <c r="D11" s="6"/>
    </row>
    <row r="12" spans="1:8" ht="16.5" hidden="1">
      <c r="A12" s="5" t="s">
        <v>7</v>
      </c>
      <c r="B12" s="6" t="s">
        <v>24</v>
      </c>
      <c r="C12" s="5"/>
      <c r="D12" s="6"/>
    </row>
    <row r="13" spans="1:8" ht="18.75" customHeight="1">
      <c r="A13" s="5">
        <v>2</v>
      </c>
      <c r="B13" s="6" t="s">
        <v>133</v>
      </c>
      <c r="C13" s="5">
        <v>8</v>
      </c>
      <c r="D13" s="6"/>
    </row>
    <row r="14" spans="1:8" ht="33" hidden="1">
      <c r="A14" s="5" t="s">
        <v>7</v>
      </c>
      <c r="B14" s="6" t="s">
        <v>92</v>
      </c>
      <c r="C14" s="5"/>
      <c r="D14" s="6"/>
    </row>
    <row r="15" spans="1:8" ht="33" hidden="1">
      <c r="A15" s="5"/>
      <c r="B15" s="6" t="s">
        <v>94</v>
      </c>
      <c r="C15" s="5"/>
      <c r="D15" s="6"/>
    </row>
    <row r="16" spans="1:8" ht="33" hidden="1">
      <c r="A16" s="5" t="s">
        <v>7</v>
      </c>
      <c r="B16" s="6" t="s">
        <v>95</v>
      </c>
      <c r="C16" s="5"/>
      <c r="D16" s="6"/>
    </row>
    <row r="17" spans="1:4" ht="16.5" hidden="1">
      <c r="A17" s="5" t="s">
        <v>7</v>
      </c>
      <c r="B17" s="6" t="s">
        <v>24</v>
      </c>
      <c r="C17" s="5"/>
      <c r="D17" s="6"/>
    </row>
    <row r="18" spans="1:4" ht="21.75" customHeight="1">
      <c r="A18" s="5">
        <v>3</v>
      </c>
      <c r="B18" s="6" t="s">
        <v>134</v>
      </c>
      <c r="C18" s="5">
        <v>8</v>
      </c>
      <c r="D18" s="6"/>
    </row>
    <row r="19" spans="1:4" ht="33" hidden="1">
      <c r="A19" s="5" t="s">
        <v>7</v>
      </c>
      <c r="B19" s="6" t="s">
        <v>92</v>
      </c>
      <c r="C19" s="5"/>
      <c r="D19" s="6"/>
    </row>
    <row r="20" spans="1:4" ht="33" hidden="1">
      <c r="A20" s="5" t="s">
        <v>7</v>
      </c>
      <c r="B20" s="6" t="s">
        <v>94</v>
      </c>
      <c r="C20" s="5"/>
      <c r="D20" s="6"/>
    </row>
    <row r="21" spans="1:4" ht="33" hidden="1">
      <c r="A21" s="5" t="s">
        <v>7</v>
      </c>
      <c r="B21" s="6" t="s">
        <v>95</v>
      </c>
      <c r="C21" s="5"/>
      <c r="D21" s="6"/>
    </row>
    <row r="22" spans="1:4" ht="16.5" hidden="1">
      <c r="A22" s="5" t="s">
        <v>7</v>
      </c>
      <c r="B22" s="6" t="s">
        <v>24</v>
      </c>
      <c r="C22" s="5"/>
      <c r="D22" s="6"/>
    </row>
    <row r="23" spans="1:4" ht="21.75" customHeight="1">
      <c r="A23" s="5">
        <v>4</v>
      </c>
      <c r="B23" s="6" t="s">
        <v>135</v>
      </c>
      <c r="C23" s="5">
        <v>8</v>
      </c>
      <c r="D23" s="6"/>
    </row>
    <row r="24" spans="1:4" ht="33" hidden="1">
      <c r="A24" s="5" t="s">
        <v>7</v>
      </c>
      <c r="B24" s="6" t="s">
        <v>92</v>
      </c>
      <c r="C24" s="5"/>
      <c r="D24" s="6"/>
    </row>
    <row r="25" spans="1:4" ht="33" hidden="1">
      <c r="A25" s="5" t="s">
        <v>7</v>
      </c>
      <c r="B25" s="6" t="s">
        <v>45</v>
      </c>
      <c r="C25" s="5"/>
      <c r="D25" s="6"/>
    </row>
    <row r="26" spans="1:4" ht="33" hidden="1">
      <c r="A26" s="5" t="s">
        <v>7</v>
      </c>
      <c r="B26" s="6" t="s">
        <v>93</v>
      </c>
      <c r="C26" s="5"/>
      <c r="D26" s="6"/>
    </row>
    <row r="27" spans="1:4" ht="16.5" hidden="1">
      <c r="A27" s="5" t="s">
        <v>7</v>
      </c>
      <c r="B27" s="6" t="s">
        <v>24</v>
      </c>
      <c r="C27" s="5"/>
      <c r="D27" s="6"/>
    </row>
    <row r="28" spans="1:4" ht="19.5" customHeight="1">
      <c r="A28" s="5">
        <v>5</v>
      </c>
      <c r="B28" s="6" t="s">
        <v>138</v>
      </c>
      <c r="C28" s="5">
        <v>8</v>
      </c>
      <c r="D28" s="6"/>
    </row>
    <row r="29" spans="1:4" ht="33" hidden="1">
      <c r="A29" s="5" t="s">
        <v>7</v>
      </c>
      <c r="B29" s="6" t="s">
        <v>92</v>
      </c>
      <c r="C29" s="5"/>
      <c r="D29" s="6"/>
    </row>
    <row r="30" spans="1:4" ht="33" hidden="1">
      <c r="A30" s="5" t="s">
        <v>7</v>
      </c>
      <c r="B30" s="6" t="s">
        <v>45</v>
      </c>
      <c r="C30" s="5"/>
      <c r="D30" s="6"/>
    </row>
    <row r="31" spans="1:4" ht="33" hidden="1">
      <c r="A31" s="5" t="s">
        <v>7</v>
      </c>
      <c r="B31" s="6" t="s">
        <v>93</v>
      </c>
      <c r="C31" s="5"/>
      <c r="D31" s="6"/>
    </row>
    <row r="32" spans="1:4" ht="16.5" hidden="1">
      <c r="A32" s="5" t="s">
        <v>7</v>
      </c>
      <c r="B32" s="6" t="s">
        <v>24</v>
      </c>
      <c r="C32" s="5"/>
      <c r="D32" s="6"/>
    </row>
    <row r="33" spans="1:10" ht="33" hidden="1">
      <c r="A33" s="5" t="s">
        <v>7</v>
      </c>
      <c r="B33" s="6" t="s">
        <v>92</v>
      </c>
      <c r="C33" s="5"/>
      <c r="D33" s="6"/>
    </row>
    <row r="34" spans="1:10" ht="33" hidden="1">
      <c r="A34" s="5" t="s">
        <v>7</v>
      </c>
      <c r="B34" s="6" t="s">
        <v>45</v>
      </c>
      <c r="C34" s="5"/>
      <c r="D34" s="6"/>
    </row>
    <row r="35" spans="1:10" ht="33" hidden="1">
      <c r="A35" s="5" t="s">
        <v>7</v>
      </c>
      <c r="B35" s="6" t="s">
        <v>93</v>
      </c>
      <c r="C35" s="5"/>
      <c r="D35" s="6"/>
    </row>
    <row r="36" spans="1:10" ht="16.5" hidden="1">
      <c r="A36" s="5" t="s">
        <v>7</v>
      </c>
      <c r="B36" s="6" t="s">
        <v>24</v>
      </c>
      <c r="C36" s="5"/>
      <c r="D36" s="6"/>
    </row>
    <row r="37" spans="1:10" ht="27" customHeight="1">
      <c r="A37" s="5">
        <v>6</v>
      </c>
      <c r="B37" s="6" t="s">
        <v>30</v>
      </c>
      <c r="C37" s="5">
        <v>8</v>
      </c>
      <c r="D37" s="6"/>
    </row>
    <row r="38" spans="1:10" ht="23.25" customHeight="1">
      <c r="A38" s="5">
        <v>7</v>
      </c>
      <c r="B38" s="6" t="s">
        <v>10</v>
      </c>
      <c r="C38" s="5">
        <v>8</v>
      </c>
      <c r="D38" s="6"/>
    </row>
    <row r="39" spans="1:10" ht="33.75" customHeight="1">
      <c r="A39" s="5">
        <v>8</v>
      </c>
      <c r="B39" s="20" t="s">
        <v>132</v>
      </c>
      <c r="C39" s="5">
        <v>4</v>
      </c>
      <c r="D39" s="6"/>
      <c r="H39">
        <f>7*6</f>
        <v>42</v>
      </c>
    </row>
    <row r="40" spans="1:10" ht="16.5" hidden="1">
      <c r="A40" s="5" t="s">
        <v>7</v>
      </c>
      <c r="B40" s="6" t="s">
        <v>91</v>
      </c>
      <c r="C40" s="5"/>
      <c r="D40" s="6"/>
    </row>
    <row r="41" spans="1:10" ht="54.75" customHeight="1">
      <c r="A41" s="4" t="s">
        <v>47</v>
      </c>
      <c r="B41" s="16" t="s">
        <v>186</v>
      </c>
      <c r="C41" s="4">
        <v>40</v>
      </c>
      <c r="D41" s="6"/>
      <c r="J41">
        <f>9*6</f>
        <v>54</v>
      </c>
    </row>
    <row r="42" spans="1:10" ht="69" hidden="1" customHeight="1">
      <c r="A42" s="5" t="s">
        <v>7</v>
      </c>
      <c r="B42" s="17" t="s">
        <v>100</v>
      </c>
      <c r="C42" s="5"/>
      <c r="D42" s="6"/>
    </row>
    <row r="43" spans="1:10" ht="28.5" customHeight="1">
      <c r="A43" s="5">
        <v>1</v>
      </c>
      <c r="B43" s="6" t="s">
        <v>178</v>
      </c>
      <c r="C43" s="5">
        <v>15</v>
      </c>
      <c r="D43" s="6"/>
    </row>
    <row r="44" spans="1:10" ht="35.25" customHeight="1">
      <c r="A44" s="5">
        <v>2</v>
      </c>
      <c r="B44" s="6" t="s">
        <v>179</v>
      </c>
      <c r="C44" s="5">
        <v>30</v>
      </c>
      <c r="D44" s="6"/>
    </row>
    <row r="45" spans="1:10" ht="24.75" customHeight="1">
      <c r="A45" s="5">
        <v>3</v>
      </c>
      <c r="B45" s="6" t="s">
        <v>160</v>
      </c>
      <c r="C45" s="5">
        <v>40</v>
      </c>
      <c r="D45" s="6"/>
    </row>
    <row r="46" spans="1:10" ht="33">
      <c r="A46" s="4" t="s">
        <v>49</v>
      </c>
      <c r="B46" s="3" t="s">
        <v>25</v>
      </c>
      <c r="C46" s="5"/>
      <c r="D46" s="6"/>
    </row>
    <row r="47" spans="1:10" ht="37.5" customHeight="1">
      <c r="A47" s="5">
        <v>1</v>
      </c>
      <c r="B47" s="6" t="s">
        <v>124</v>
      </c>
      <c r="C47" s="19" t="s">
        <v>114</v>
      </c>
      <c r="D47" s="6"/>
    </row>
    <row r="48" spans="1:10" ht="37.5" customHeight="1">
      <c r="A48" s="5">
        <v>2</v>
      </c>
      <c r="B48" s="6" t="s">
        <v>117</v>
      </c>
      <c r="C48" s="19" t="s">
        <v>114</v>
      </c>
      <c r="D48" s="6"/>
    </row>
    <row r="49" spans="1:4" ht="33">
      <c r="A49" s="5">
        <v>3</v>
      </c>
      <c r="B49" s="6" t="s">
        <v>118</v>
      </c>
      <c r="C49" s="19" t="s">
        <v>114</v>
      </c>
      <c r="D49" s="6"/>
    </row>
    <row r="50" spans="1:4" ht="16.5">
      <c r="A50" s="30"/>
      <c r="B50" s="31"/>
      <c r="C50" s="32"/>
      <c r="D50" s="33"/>
    </row>
    <row r="51" spans="1:4">
      <c r="C51" s="72" t="s">
        <v>177</v>
      </c>
      <c r="D51" s="73"/>
    </row>
    <row r="52" spans="1:4">
      <c r="C52" s="68" t="s">
        <v>175</v>
      </c>
      <c r="D52" s="68"/>
    </row>
    <row r="53" spans="1:4" ht="127.5" hidden="1" customHeight="1">
      <c r="A53" s="18" t="s">
        <v>26</v>
      </c>
      <c r="B53" s="29" t="s">
        <v>137</v>
      </c>
      <c r="C53" s="69" t="s">
        <v>176</v>
      </c>
      <c r="D53" s="69"/>
    </row>
    <row r="54" spans="1:4" ht="86.25" hidden="1" customHeight="1">
      <c r="B54" s="66" t="s">
        <v>136</v>
      </c>
      <c r="C54" s="65"/>
      <c r="D54" s="65"/>
    </row>
    <row r="55" spans="1:4" ht="99.75" hidden="1" customHeight="1">
      <c r="B55" s="66" t="s">
        <v>128</v>
      </c>
      <c r="C55" s="65"/>
      <c r="D55" s="65"/>
    </row>
    <row r="56" spans="1:4" ht="39" hidden="1" customHeight="1">
      <c r="B56" s="66"/>
      <c r="C56" s="65"/>
      <c r="D56" s="65"/>
    </row>
    <row r="57" spans="1:4">
      <c r="C57" s="69" t="s">
        <v>176</v>
      </c>
      <c r="D57" s="69"/>
    </row>
  </sheetData>
  <mergeCells count="11">
    <mergeCell ref="C57:D57"/>
    <mergeCell ref="B55:D55"/>
    <mergeCell ref="B56:D56"/>
    <mergeCell ref="A1:D1"/>
    <mergeCell ref="A3:D3"/>
    <mergeCell ref="A4:D4"/>
    <mergeCell ref="B54:D54"/>
    <mergeCell ref="C51:D51"/>
    <mergeCell ref="C52:D52"/>
    <mergeCell ref="C53:D53"/>
    <mergeCell ref="A2:D2"/>
  </mergeCells>
  <pageMargins left="0.70866141732283472" right="0.41" top="0.41" bottom="0.39370078740157483" header="0.19685039370078741" footer="0.1574803149606299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Bo cq TW</vt:lpstr>
      <vt:lpstr>ubnd tinh</vt:lpstr>
      <vt:lpstr>DT cap I, II</vt:lpstr>
      <vt:lpstr>DON VI SU NGHIEP DT CAP III</vt:lpstr>
      <vt:lpstr>CQNN</vt:lpstr>
      <vt:lpstr> NS cap huyen</vt:lpstr>
      <vt:lpstr> NS cap xa</vt:lpstr>
      <vt:lpstr>' NS cap huyen'!Print_Titles</vt:lpstr>
      <vt:lpstr>' NS cap xa'!Print_Titles</vt:lpstr>
      <vt:lpstr>'Bo cq TW'!Print_Titles</vt:lpstr>
      <vt:lpstr>CQNN!Print_Titles</vt:lpstr>
      <vt:lpstr>'DON VI SU NGHIEP DT CAP III'!Print_Titles</vt:lpstr>
      <vt:lpstr>'DT cap I, II'!Print_Titles</vt:lpstr>
      <vt:lpstr>'ubnd tinh'!Print_Titles</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nguyenquynhphuong</cp:lastModifiedBy>
  <cp:lastPrinted>2017-12-25T10:35:31Z</cp:lastPrinted>
  <dcterms:created xsi:type="dcterms:W3CDTF">2016-06-22T13:19:56Z</dcterms:created>
  <dcterms:modified xsi:type="dcterms:W3CDTF">2017-12-25T10:41:09Z</dcterms:modified>
</cp:coreProperties>
</file>